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Carpetas Red\INAI\UNIDAD DE TRANSPARENCIA FOSEC\SIPOT 2023\1T 2023\INEGI 1T\"/>
    </mc:Choice>
  </mc:AlternateContent>
  <xr:revisionPtr revIDLastSave="0" documentId="13_ncr:1_{4499A83C-BFDF-4ED7-A7AB-66E0ECEBB0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drón de Beneficiarios" sheetId="1" r:id="rId1"/>
  </sheets>
  <definedNames>
    <definedName name="_xlnm.Print_Area" localSheetId="0">'Padrón de Beneficiarios'!$A$1:$G$53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8" i="1" l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2" i="1"/>
  <c r="F31" i="1"/>
  <c r="F30" i="1"/>
  <c r="F29" i="1"/>
  <c r="F28" i="1"/>
  <c r="F27" i="1"/>
  <c r="F26" i="1"/>
  <c r="F24" i="1"/>
  <c r="F23" i="1"/>
  <c r="F22" i="1"/>
  <c r="F21" i="1"/>
  <c r="F20" i="1"/>
  <c r="F19" i="1"/>
  <c r="F18" i="1"/>
  <c r="F17" i="1"/>
  <c r="F16" i="1"/>
  <c r="F15" i="1"/>
</calcChain>
</file>

<file path=xl/sharedStrings.xml><?xml version="1.0" encoding="utf-8"?>
<sst xmlns="http://schemas.openxmlformats.org/spreadsheetml/2006/main" count="201" uniqueCount="125">
  <si>
    <t>Convocatoria</t>
  </si>
  <si>
    <t>Nombre del Proyecto</t>
  </si>
  <si>
    <t>Importe Autorizado</t>
  </si>
  <si>
    <t>Entidad Federativa</t>
  </si>
  <si>
    <t>S0025-2011</t>
  </si>
  <si>
    <t>Instituto de Ecologia A.C.</t>
  </si>
  <si>
    <t>Criterios alternativos de delimitación de área urbano rural</t>
  </si>
  <si>
    <t>Veracruz</t>
  </si>
  <si>
    <t>El Colegio de la Frontera Norte A. C</t>
  </si>
  <si>
    <t>Estimación del saldo neto migratorio en las entidades federativas de México a través del uso de funciones de supervivencia y otros modelos matemáticos.</t>
  </si>
  <si>
    <t>Baja California</t>
  </si>
  <si>
    <t>S0025-2012</t>
  </si>
  <si>
    <t>Prospectivas sociales, económicas y de salud por cohortes de la población envejecida.</t>
  </si>
  <si>
    <t>Centro de Investigación y Docencia Económicas, A.C.</t>
  </si>
  <si>
    <t>Estudio de la Competitividad: Regiones, Economía y Sociedad.</t>
  </si>
  <si>
    <t>Ciudad de México</t>
  </si>
  <si>
    <t>Universidad Autónoma Metropolitana</t>
  </si>
  <si>
    <t xml:space="preserve">Estimación de niveles de retorno para precipitación a partir de datos espaciales en la cuenca del Valle de México. </t>
  </si>
  <si>
    <t>Universidad Autónoma de Chapingo</t>
  </si>
  <si>
    <t>Muestreo probabilístico en la recuperación de los microdatos del censo general de población 1930.</t>
  </si>
  <si>
    <t>Estado de México</t>
  </si>
  <si>
    <t>El Colegio del Estado de Hidalgo</t>
  </si>
  <si>
    <t>Metodología para medir la Concentración y Dispersión Demográfica de la Población Mexicana, a través del Modelo Policéntrico.</t>
  </si>
  <si>
    <t>Hidalgo</t>
  </si>
  <si>
    <t>Universidad de Guanajuato</t>
  </si>
  <si>
    <t>Ajuste de los factores de expansión ante la presencia de observaciones atípicas.</t>
  </si>
  <si>
    <t>Guanajuato</t>
  </si>
  <si>
    <t>Centro de investigación y Geografía y Geomántica Ing. Jorge L. Tamayo</t>
  </si>
  <si>
    <t>Estimación de población en áreas pequeñas mediante percepción remota de alta resolución espacial.</t>
  </si>
  <si>
    <t>Universidad  la Salle</t>
  </si>
  <si>
    <t>Clasificación de cultivos agrícolas temporales en imágenes de alta resolución usando técnicas de cómputo inteligente.</t>
  </si>
  <si>
    <t>S0025-2013</t>
  </si>
  <si>
    <t>INFOTEC</t>
  </si>
  <si>
    <t>Construcción de un marco general y su correspondiente plataforma de software, para la generación de información estadística, a partir de datos disponibles en la web incorporando tecnologías de Big Data.</t>
  </si>
  <si>
    <t>Universidad Nacional Autónoma de México, Instituto de Geografía</t>
  </si>
  <si>
    <t>Visualizador de información satelital para tendencias ambientales y clima (VISTA-C).</t>
  </si>
  <si>
    <t>Geografía de México. Una reflexión espacial contemporánea.</t>
  </si>
  <si>
    <t>Aplicación de LIDAR en la evaluación del peligro y cartografía de la susceptibilidad por deslizamientos en áreas montañosas de la Ciudad de México y Guerrero.</t>
  </si>
  <si>
    <t>Una Metodología para generar información de sequía meteorológica, agropecuaria e hidrológica.</t>
  </si>
  <si>
    <t>Centro de Investigación en Alimentación y Desarrollo A.C (CIAD)</t>
  </si>
  <si>
    <t>Análisis espacio-temporal de la vulnerabilidad del paisaje utilizando percepción remota y métodos espaciales: un estudio interdisciplinario y multiescalar en cuatro regiones del país.</t>
  </si>
  <si>
    <t>Sonora</t>
  </si>
  <si>
    <t>Roatech Services S.A. de C.V.</t>
  </si>
  <si>
    <t>Framework para el diseño y desarrollo de una arquitectura informática para recolectar información automáticamente de encuestas Económicas del INEGI a través del uso de las tecnologías de la información.</t>
  </si>
  <si>
    <t>S0025-2014</t>
  </si>
  <si>
    <t>Universidad Autónoma Chapingo</t>
  </si>
  <si>
    <t>Sistema de indicadores de vivienda.</t>
  </si>
  <si>
    <t>Delimitación dinámica de zonas metropolitanas en México: un enfoque multidisciplinario.</t>
  </si>
  <si>
    <t>CIATEC, A.C.</t>
  </si>
  <si>
    <t>Desarrollo del prototipo Web para la visualización de datos LIDAR.</t>
  </si>
  <si>
    <t>Instituto Nacional de Salud Pública</t>
  </si>
  <si>
    <t>Desarrollo de un modelo que combine métodos probabilísticos, geográficos y demográficos para estimar y corregir el sub-registro de las defunciones en México.</t>
  </si>
  <si>
    <t>Morelos</t>
  </si>
  <si>
    <t>Universidad Nacional Autónoma de México/Coordina-ción de Humanidades</t>
  </si>
  <si>
    <t>Evaluación de las fuentes de información para el estudio de la fecundidad.</t>
  </si>
  <si>
    <t>Propuesta técnica de análisis comparativo de metodologías de medición y datos sobre corrupción a nivel internacional.</t>
  </si>
  <si>
    <t>Análisis comparativo de metodologías y datos de encuestas de consumo de drogas a nivel internacional.</t>
  </si>
  <si>
    <t>S0025-2015</t>
  </si>
  <si>
    <t>Geoalternativa A.C.</t>
  </si>
  <si>
    <t>SIGM On-line: desarrollo de una plataforma SIG Móvil - Infraestructura de Datos Espaciales, en software libre.</t>
  </si>
  <si>
    <t>Jalisco</t>
  </si>
  <si>
    <t>Centro de Investigación en Matemáticas, A.C.</t>
  </si>
  <si>
    <t>Indicadores sociodemográficos a nivel área pequeña para la Encuesta Intercensal 2015: Incorporación de efectos espaciales y temporales.</t>
  </si>
  <si>
    <t xml:space="preserve"> Universidad Nacional Autónoma de México / Coordinación de Humanidades / Facultad de Economía</t>
  </si>
  <si>
    <t>Modelo UNAM para construir, con metodología de abajo hacia arriba, matrices de insumo-producto (MIPR) por entidad federativa para México 2008.</t>
  </si>
  <si>
    <t>Instituto Nacional de Astrofísica Óptica y Electrónica</t>
  </si>
  <si>
    <t>Sistema para captura y procesamiento de video y fotografia aerea para drones y aviones ligeros.</t>
  </si>
  <si>
    <t>Puebla</t>
  </si>
  <si>
    <t>Centro de Investigación en Ciencias de Información Geoespacial A.C.</t>
  </si>
  <si>
    <t>Evaluación de técnicas avanzadas de percepción remota para la extracción de la geometría de un catastro tridimensional.</t>
  </si>
  <si>
    <t>S0025-2016-1</t>
  </si>
  <si>
    <t>Centro de Investigación Cientifica y de Educación Superior de Ensenada, Baja California</t>
  </si>
  <si>
    <t>Evaluaciòn de estrés hidrico en cultivos de climas semiáridos a partir de imagen multiespectral  y térmica validada por monitoreo ecofiosológico.</t>
  </si>
  <si>
    <t>Centro de Investigaciones Biológicas del Noroeste</t>
  </si>
  <si>
    <t>Red  de monitoreo fenológico en el noroeste de México.</t>
  </si>
  <si>
    <t>Baja California Sur</t>
  </si>
  <si>
    <t>Forma urbana y productivdad en México.</t>
  </si>
  <si>
    <t>Colegio de Postgraduados</t>
  </si>
  <si>
    <t>Imágenes de radar para estudios territoriales: Análisis, aplicaciòn y caso de estudio.</t>
  </si>
  <si>
    <t>Estudio geopolìtico y cartográfico de la historia de las divisiones territoriales de México  desde la época prehispánica a la época actual.</t>
  </si>
  <si>
    <t>S0025-2016-2</t>
  </si>
  <si>
    <t>Centro de Investigación y de Estudios Avanzados del Instituto Politécnico Nacional / Unidad Saltillo</t>
  </si>
  <si>
    <t>Análisis del intercambio de carbono del suelo como indicador de su degradación biológica.</t>
  </si>
  <si>
    <t>Coahuila de Zaragoza</t>
  </si>
  <si>
    <t>Universidad de Colima</t>
  </si>
  <si>
    <t>Medición del uso de los servicios de Laboratorio de Microdatos y procesamiento remoto en las investigaciones académicos y en el desarrollo, operación y evaluación de política pública.</t>
  </si>
  <si>
    <t>Colima</t>
  </si>
  <si>
    <t>Centro Nayarita de Innovación y Transferencia de la Tecnología, A.C.</t>
  </si>
  <si>
    <t>Percepción remota satelital de ecosistemas costeros y oceánicos: Variabilidad biológica y climática de los mares mexicanos.</t>
  </si>
  <si>
    <t>Nayarit</t>
  </si>
  <si>
    <t>Diseño e implementación de métodos de búsqueda por similitud de usuarios de redes sociales.</t>
  </si>
  <si>
    <t>Centro de Investigación Científica de Yucatán, A.C.</t>
  </si>
  <si>
    <t>Monitoreo de los efectos del cambio climático sobre duna costera, manglar y selvas estacionalmente secas, utilizando a las bromeliáceas epifitas como indicadores.</t>
  </si>
  <si>
    <t>Yucatán</t>
  </si>
  <si>
    <t>Servicio Geológico Mexicano</t>
  </si>
  <si>
    <t>Inventario de pasivos ambientales mineros del Estado de Hidalgo.</t>
  </si>
  <si>
    <t>S0025-2017-1</t>
  </si>
  <si>
    <t>Sinaloa</t>
  </si>
  <si>
    <t>Organización social del cuidado e implicaciones en la actividad económica de mujeres y hombres.</t>
  </si>
  <si>
    <t>Medición De La Violencia Y Victimización Contra Niñas/Os Y Adolescentes En México: Propuesta Teórica Y Metodológica.</t>
  </si>
  <si>
    <t>Hunabsys R&amp;D, S. De R.L. De C.V.</t>
  </si>
  <si>
    <t>Redes Neuronales Profundas Para La Identificación Y Extracción De Objetos Geográficos En Imágenes Tipo Vista De Calle.</t>
  </si>
  <si>
    <t>Fondo Sectorial CONACYT-INEGI</t>
  </si>
  <si>
    <t>No.</t>
  </si>
  <si>
    <t xml:space="preserve">Padrón de Beneficiarios </t>
  </si>
  <si>
    <t>Instituto de Investigaciones Dr. José María Luis Mora</t>
  </si>
  <si>
    <t>Uso de Deep Learning para el reconocimiento de especies vegetales de México a partir de imágenes tomadas con dispositivos móviles.</t>
  </si>
  <si>
    <t>Universidad Autónoma de Sinaloa</t>
  </si>
  <si>
    <t>Centro Regional de Investigaciones Multidisciplinarias</t>
  </si>
  <si>
    <t>Beneficiario</t>
  </si>
  <si>
    <t>Clave del Proyecto</t>
  </si>
  <si>
    <t>A3-S-81553</t>
  </si>
  <si>
    <t xml:space="preserve">Archivomex. Primer laboratorio para preservación digital y modelado de datos y procesos históricos de México </t>
  </si>
  <si>
    <t>CIDE - Región Centro</t>
  </si>
  <si>
    <t>Aguascalientes</t>
  </si>
  <si>
    <t>S0025-2018-1</t>
  </si>
  <si>
    <t>A-S-72302</t>
  </si>
  <si>
    <t>SenSky: Una arquitectura de colaboración abierta y distribuida móvil para caracterizar variables georreferenciadas de contaminación ambiental a nivel de manzana en Ciudades de la República Mexicana a través de la participación ciudadana.</t>
  </si>
  <si>
    <t>Instituto Potosino de Investigación Científica y Tecnológica, A. C.</t>
  </si>
  <si>
    <t>San Luis Potosí</t>
  </si>
  <si>
    <t>S0025-2018-2</t>
  </si>
  <si>
    <t>A3-S-129311</t>
  </si>
  <si>
    <t>Patrones de éxito y fracaso en la evolución económica de los negocios identificados a partir de la minería de datos y las redes neuronales artificiales</t>
  </si>
  <si>
    <t>Universidad La Salle, A.C.</t>
  </si>
  <si>
    <t>Nota: Información con corte al 31 de marzo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</si>
</sst>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8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6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4" fontId="3" fillId="0" borderId="1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1" fontId="3" fillId="0" borderId="1" xfId="0" applyNumberFormat="1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left" vertical="center"/>
    </xf>
    <xf numFmtId="44" fontId="3" fillId="0" borderId="1" xfId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3"/>
  <sheetViews>
    <sheetView tabSelected="1" zoomScale="80" zoomScaleNormal="80" workbookViewId="0">
      <pane ySplit="4" topLeftCell="A5" activePane="bottomLeft" state="frozen"/>
      <selection pane="bottomLeft" activeCell="K41" sqref="K41"/>
    </sheetView>
  </sheetViews>
  <sheetFormatPr baseColWidth="10" defaultColWidth="11.42578125" defaultRowHeight="15" x14ac:dyDescent="0.25"/>
  <cols>
    <col min="1" max="1" width="5.140625" style="8" customWidth="1"/>
    <col min="2" max="2" width="15.7109375" style="8" customWidth="1"/>
    <col min="3" max="3" width="17.7109375" style="8" customWidth="1"/>
    <col min="4" max="4" width="60.7109375" style="8" customWidth="1"/>
    <col min="5" max="5" width="49.42578125" style="8" customWidth="1"/>
    <col min="6" max="6" width="26.7109375" style="8" customWidth="1"/>
    <col min="7" max="7" width="23.7109375" style="8" customWidth="1"/>
    <col min="8" max="16384" width="11.42578125" style="8"/>
  </cols>
  <sheetData>
    <row r="1" spans="1:7" ht="23.25" x14ac:dyDescent="0.25">
      <c r="A1" s="15" t="s">
        <v>102</v>
      </c>
      <c r="B1" s="15"/>
      <c r="C1" s="15"/>
      <c r="D1" s="15"/>
      <c r="E1" s="15"/>
      <c r="F1" s="15"/>
      <c r="G1" s="15"/>
    </row>
    <row r="2" spans="1:7" ht="21" x14ac:dyDescent="0.25">
      <c r="A2" s="16" t="s">
        <v>104</v>
      </c>
      <c r="B2" s="16"/>
      <c r="C2" s="16"/>
      <c r="D2" s="16"/>
      <c r="E2" s="16"/>
      <c r="F2" s="16"/>
      <c r="G2" s="16"/>
    </row>
    <row r="4" spans="1:7" s="9" customFormat="1" ht="28.5" customHeight="1" x14ac:dyDescent="0.25">
      <c r="A4" s="7" t="s">
        <v>103</v>
      </c>
      <c r="B4" s="7" t="s">
        <v>0</v>
      </c>
      <c r="C4" s="7" t="s">
        <v>110</v>
      </c>
      <c r="D4" s="7" t="s">
        <v>1</v>
      </c>
      <c r="E4" s="7" t="s">
        <v>109</v>
      </c>
      <c r="F4" s="7" t="s">
        <v>2</v>
      </c>
      <c r="G4" s="7" t="s">
        <v>3</v>
      </c>
    </row>
    <row r="5" spans="1:7" x14ac:dyDescent="0.25">
      <c r="A5" s="1">
        <v>1</v>
      </c>
      <c r="B5" s="1" t="s">
        <v>4</v>
      </c>
      <c r="C5" s="2">
        <v>164081</v>
      </c>
      <c r="D5" s="10" t="s">
        <v>6</v>
      </c>
      <c r="E5" s="10" t="s">
        <v>5</v>
      </c>
      <c r="F5" s="3">
        <v>199000</v>
      </c>
      <c r="G5" s="2" t="s">
        <v>7</v>
      </c>
    </row>
    <row r="6" spans="1:7" ht="45" x14ac:dyDescent="0.25">
      <c r="A6" s="1">
        <v>2</v>
      </c>
      <c r="B6" s="1" t="s">
        <v>4</v>
      </c>
      <c r="C6" s="2">
        <v>165069</v>
      </c>
      <c r="D6" s="10" t="s">
        <v>9</v>
      </c>
      <c r="E6" s="10" t="s">
        <v>8</v>
      </c>
      <c r="F6" s="3">
        <v>4174188</v>
      </c>
      <c r="G6" s="2" t="s">
        <v>10</v>
      </c>
    </row>
    <row r="7" spans="1:7" ht="30" x14ac:dyDescent="0.25">
      <c r="A7" s="1">
        <v>3</v>
      </c>
      <c r="B7" s="1" t="s">
        <v>11</v>
      </c>
      <c r="C7" s="4">
        <v>186319</v>
      </c>
      <c r="D7" s="10" t="s">
        <v>12</v>
      </c>
      <c r="E7" s="10" t="s">
        <v>8</v>
      </c>
      <c r="F7" s="3">
        <v>1915000</v>
      </c>
      <c r="G7" s="2" t="s">
        <v>10</v>
      </c>
    </row>
    <row r="8" spans="1:7" x14ac:dyDescent="0.25">
      <c r="A8" s="1">
        <v>4</v>
      </c>
      <c r="B8" s="1" t="s">
        <v>11</v>
      </c>
      <c r="C8" s="4">
        <v>187309</v>
      </c>
      <c r="D8" s="10" t="s">
        <v>14</v>
      </c>
      <c r="E8" s="10" t="s">
        <v>13</v>
      </c>
      <c r="F8" s="3">
        <v>3817979.83</v>
      </c>
      <c r="G8" s="2" t="s">
        <v>15</v>
      </c>
    </row>
    <row r="9" spans="1:7" ht="30" x14ac:dyDescent="0.25">
      <c r="A9" s="1">
        <v>5</v>
      </c>
      <c r="B9" s="1" t="s">
        <v>11</v>
      </c>
      <c r="C9" s="4">
        <v>187311</v>
      </c>
      <c r="D9" s="10" t="s">
        <v>17</v>
      </c>
      <c r="E9" s="10" t="s">
        <v>16</v>
      </c>
      <c r="F9" s="3">
        <v>812274</v>
      </c>
      <c r="G9" s="2" t="s">
        <v>15</v>
      </c>
    </row>
    <row r="10" spans="1:7" ht="30" x14ac:dyDescent="0.25">
      <c r="A10" s="1">
        <v>6</v>
      </c>
      <c r="B10" s="1" t="s">
        <v>11</v>
      </c>
      <c r="C10" s="4">
        <v>187486</v>
      </c>
      <c r="D10" s="10" t="s">
        <v>19</v>
      </c>
      <c r="E10" s="10" t="s">
        <v>18</v>
      </c>
      <c r="F10" s="3">
        <v>3563502.4</v>
      </c>
      <c r="G10" s="2" t="s">
        <v>20</v>
      </c>
    </row>
    <row r="11" spans="1:7" ht="30" x14ac:dyDescent="0.25">
      <c r="A11" s="1">
        <v>7</v>
      </c>
      <c r="B11" s="1" t="s">
        <v>11</v>
      </c>
      <c r="C11" s="4">
        <v>187502</v>
      </c>
      <c r="D11" s="10" t="s">
        <v>22</v>
      </c>
      <c r="E11" s="10" t="s">
        <v>21</v>
      </c>
      <c r="F11" s="3">
        <v>3287062.4</v>
      </c>
      <c r="G11" s="2" t="s">
        <v>23</v>
      </c>
    </row>
    <row r="12" spans="1:7" ht="30" x14ac:dyDescent="0.25">
      <c r="A12" s="1">
        <v>8</v>
      </c>
      <c r="B12" s="1" t="s">
        <v>11</v>
      </c>
      <c r="C12" s="2">
        <v>187564</v>
      </c>
      <c r="D12" s="10" t="s">
        <v>25</v>
      </c>
      <c r="E12" s="10" t="s">
        <v>24</v>
      </c>
      <c r="F12" s="3">
        <v>511030</v>
      </c>
      <c r="G12" s="2" t="s">
        <v>26</v>
      </c>
    </row>
    <row r="13" spans="1:7" ht="30" x14ac:dyDescent="0.25">
      <c r="A13" s="1">
        <v>9</v>
      </c>
      <c r="B13" s="1" t="s">
        <v>11</v>
      </c>
      <c r="C13" s="4">
        <v>187593</v>
      </c>
      <c r="D13" s="10" t="s">
        <v>28</v>
      </c>
      <c r="E13" s="10" t="s">
        <v>27</v>
      </c>
      <c r="F13" s="3">
        <v>1104514</v>
      </c>
      <c r="G13" s="2" t="s">
        <v>15</v>
      </c>
    </row>
    <row r="14" spans="1:7" ht="30" x14ac:dyDescent="0.25">
      <c r="A14" s="1">
        <v>10</v>
      </c>
      <c r="B14" s="1" t="s">
        <v>11</v>
      </c>
      <c r="C14" s="4">
        <v>187637</v>
      </c>
      <c r="D14" s="10" t="s">
        <v>30</v>
      </c>
      <c r="E14" s="10" t="s">
        <v>29</v>
      </c>
      <c r="F14" s="3">
        <v>992000</v>
      </c>
      <c r="G14" s="2" t="s">
        <v>15</v>
      </c>
    </row>
    <row r="15" spans="1:7" ht="60" x14ac:dyDescent="0.25">
      <c r="A15" s="1">
        <v>11</v>
      </c>
      <c r="B15" s="1" t="s">
        <v>31</v>
      </c>
      <c r="C15" s="5">
        <v>208471</v>
      </c>
      <c r="D15" s="10" t="s">
        <v>33</v>
      </c>
      <c r="E15" s="10" t="s">
        <v>32</v>
      </c>
      <c r="F15" s="3">
        <f>2737019</f>
        <v>2737019</v>
      </c>
      <c r="G15" s="2" t="s">
        <v>15</v>
      </c>
    </row>
    <row r="16" spans="1:7" ht="30" x14ac:dyDescent="0.25">
      <c r="A16" s="1">
        <v>12</v>
      </c>
      <c r="B16" s="1" t="s">
        <v>31</v>
      </c>
      <c r="C16" s="5">
        <v>208637</v>
      </c>
      <c r="D16" s="10" t="s">
        <v>35</v>
      </c>
      <c r="E16" s="10" t="s">
        <v>34</v>
      </c>
      <c r="F16" s="3">
        <f>2326000</f>
        <v>2326000</v>
      </c>
      <c r="G16" s="2" t="s">
        <v>15</v>
      </c>
    </row>
    <row r="17" spans="1:7" ht="30" x14ac:dyDescent="0.25">
      <c r="A17" s="1">
        <v>13</v>
      </c>
      <c r="B17" s="1" t="s">
        <v>31</v>
      </c>
      <c r="C17" s="5">
        <v>209043</v>
      </c>
      <c r="D17" s="10" t="s">
        <v>36</v>
      </c>
      <c r="E17" s="10" t="s">
        <v>34</v>
      </c>
      <c r="F17" s="3">
        <f>964051</f>
        <v>964051</v>
      </c>
      <c r="G17" s="2" t="s">
        <v>15</v>
      </c>
    </row>
    <row r="18" spans="1:7" ht="45" x14ac:dyDescent="0.25">
      <c r="A18" s="1">
        <v>14</v>
      </c>
      <c r="B18" s="1" t="s">
        <v>31</v>
      </c>
      <c r="C18" s="5">
        <v>209243</v>
      </c>
      <c r="D18" s="10" t="s">
        <v>37</v>
      </c>
      <c r="E18" s="10" t="s">
        <v>34</v>
      </c>
      <c r="F18" s="3">
        <f>2203958</f>
        <v>2203958</v>
      </c>
      <c r="G18" s="2" t="s">
        <v>15</v>
      </c>
    </row>
    <row r="19" spans="1:7" ht="30" x14ac:dyDescent="0.25">
      <c r="A19" s="1">
        <v>15</v>
      </c>
      <c r="B19" s="1" t="s">
        <v>31</v>
      </c>
      <c r="C19" s="5">
        <v>209932</v>
      </c>
      <c r="D19" s="10" t="s">
        <v>38</v>
      </c>
      <c r="E19" s="10" t="s">
        <v>34</v>
      </c>
      <c r="F19" s="3">
        <f>990000</f>
        <v>990000</v>
      </c>
      <c r="G19" s="2" t="s">
        <v>15</v>
      </c>
    </row>
    <row r="20" spans="1:7" ht="45" x14ac:dyDescent="0.25">
      <c r="A20" s="1">
        <v>16</v>
      </c>
      <c r="B20" s="1" t="s">
        <v>31</v>
      </c>
      <c r="C20" s="5">
        <v>210080</v>
      </c>
      <c r="D20" s="10" t="s">
        <v>40</v>
      </c>
      <c r="E20" s="10" t="s">
        <v>39</v>
      </c>
      <c r="F20" s="3">
        <f>1780200</f>
        <v>1780200</v>
      </c>
      <c r="G20" s="2" t="s">
        <v>41</v>
      </c>
    </row>
    <row r="21" spans="1:7" ht="60" x14ac:dyDescent="0.25">
      <c r="A21" s="1">
        <v>17</v>
      </c>
      <c r="B21" s="1" t="s">
        <v>31</v>
      </c>
      <c r="C21" s="5">
        <v>210522</v>
      </c>
      <c r="D21" s="10" t="s">
        <v>43</v>
      </c>
      <c r="E21" s="10" t="s">
        <v>42</v>
      </c>
      <c r="F21" s="3">
        <f>1066187</f>
        <v>1066187</v>
      </c>
      <c r="G21" s="2" t="s">
        <v>15</v>
      </c>
    </row>
    <row r="22" spans="1:7" x14ac:dyDescent="0.25">
      <c r="A22" s="1">
        <v>18</v>
      </c>
      <c r="B22" s="1" t="s">
        <v>44</v>
      </c>
      <c r="C22" s="2">
        <v>250016</v>
      </c>
      <c r="D22" s="10" t="s">
        <v>46</v>
      </c>
      <c r="E22" s="10" t="s">
        <v>45</v>
      </c>
      <c r="F22" s="3">
        <f>1730449</f>
        <v>1730449</v>
      </c>
      <c r="G22" s="2" t="s">
        <v>20</v>
      </c>
    </row>
    <row r="23" spans="1:7" ht="30" x14ac:dyDescent="0.25">
      <c r="A23" s="1">
        <v>19</v>
      </c>
      <c r="B23" s="1" t="s">
        <v>44</v>
      </c>
      <c r="C23" s="2">
        <v>250176</v>
      </c>
      <c r="D23" s="10" t="s">
        <v>47</v>
      </c>
      <c r="E23" s="10" t="s">
        <v>105</v>
      </c>
      <c r="F23" s="3">
        <f>1531832</f>
        <v>1531832</v>
      </c>
      <c r="G23" s="2" t="s">
        <v>15</v>
      </c>
    </row>
    <row r="24" spans="1:7" x14ac:dyDescent="0.25">
      <c r="A24" s="1">
        <v>20</v>
      </c>
      <c r="B24" s="1" t="s">
        <v>44</v>
      </c>
      <c r="C24" s="2">
        <v>250393</v>
      </c>
      <c r="D24" s="10" t="s">
        <v>49</v>
      </c>
      <c r="E24" s="10" t="s">
        <v>48</v>
      </c>
      <c r="F24" s="3">
        <f>1908000</f>
        <v>1908000</v>
      </c>
      <c r="G24" s="2" t="s">
        <v>26</v>
      </c>
    </row>
    <row r="25" spans="1:7" ht="45" x14ac:dyDescent="0.25">
      <c r="A25" s="1">
        <v>21</v>
      </c>
      <c r="B25" s="1" t="s">
        <v>44</v>
      </c>
      <c r="C25" s="2">
        <v>250598</v>
      </c>
      <c r="D25" s="10" t="s">
        <v>51</v>
      </c>
      <c r="E25" s="10" t="s">
        <v>50</v>
      </c>
      <c r="F25" s="3">
        <v>824606.6</v>
      </c>
      <c r="G25" s="2" t="s">
        <v>52</v>
      </c>
    </row>
    <row r="26" spans="1:7" ht="30" x14ac:dyDescent="0.25">
      <c r="A26" s="1">
        <v>22</v>
      </c>
      <c r="B26" s="1" t="s">
        <v>44</v>
      </c>
      <c r="C26" s="2">
        <v>250684</v>
      </c>
      <c r="D26" s="10" t="s">
        <v>54</v>
      </c>
      <c r="E26" s="10" t="s">
        <v>53</v>
      </c>
      <c r="F26" s="3">
        <f>424160</f>
        <v>424160</v>
      </c>
      <c r="G26" s="2" t="s">
        <v>15</v>
      </c>
    </row>
    <row r="27" spans="1:7" ht="30" x14ac:dyDescent="0.25">
      <c r="A27" s="1">
        <v>23</v>
      </c>
      <c r="B27" s="1" t="s">
        <v>44</v>
      </c>
      <c r="C27" s="2">
        <v>250841</v>
      </c>
      <c r="D27" s="10" t="s">
        <v>55</v>
      </c>
      <c r="E27" s="10" t="s">
        <v>13</v>
      </c>
      <c r="F27" s="3">
        <f>939800</f>
        <v>939800</v>
      </c>
      <c r="G27" s="2" t="s">
        <v>15</v>
      </c>
    </row>
    <row r="28" spans="1:7" ht="30" x14ac:dyDescent="0.25">
      <c r="A28" s="1">
        <v>24</v>
      </c>
      <c r="B28" s="1" t="s">
        <v>44</v>
      </c>
      <c r="C28" s="2">
        <v>251178</v>
      </c>
      <c r="D28" s="10" t="s">
        <v>56</v>
      </c>
      <c r="E28" s="10" t="s">
        <v>13</v>
      </c>
      <c r="F28" s="3">
        <f>216385</f>
        <v>216385</v>
      </c>
      <c r="G28" s="2" t="s">
        <v>15</v>
      </c>
    </row>
    <row r="29" spans="1:7" ht="30" x14ac:dyDescent="0.25">
      <c r="A29" s="1">
        <v>25</v>
      </c>
      <c r="B29" s="1" t="s">
        <v>57</v>
      </c>
      <c r="C29" s="5">
        <v>267963</v>
      </c>
      <c r="D29" s="10" t="s">
        <v>59</v>
      </c>
      <c r="E29" s="10" t="s">
        <v>58</v>
      </c>
      <c r="F29" s="3">
        <f>1898950</f>
        <v>1898950</v>
      </c>
      <c r="G29" s="2" t="s">
        <v>60</v>
      </c>
    </row>
    <row r="30" spans="1:7" ht="45" x14ac:dyDescent="0.25">
      <c r="A30" s="1">
        <v>26</v>
      </c>
      <c r="B30" s="1" t="s">
        <v>57</v>
      </c>
      <c r="C30" s="5">
        <v>268361</v>
      </c>
      <c r="D30" s="10" t="s">
        <v>62</v>
      </c>
      <c r="E30" s="10" t="s">
        <v>61</v>
      </c>
      <c r="F30" s="3">
        <f>525701.8</f>
        <v>525701.80000000005</v>
      </c>
      <c r="G30" s="2" t="s">
        <v>26</v>
      </c>
    </row>
    <row r="31" spans="1:7" ht="45" x14ac:dyDescent="0.25">
      <c r="A31" s="1">
        <v>27</v>
      </c>
      <c r="B31" s="1" t="s">
        <v>57</v>
      </c>
      <c r="C31" s="5">
        <v>268424</v>
      </c>
      <c r="D31" s="10" t="s">
        <v>64</v>
      </c>
      <c r="E31" s="10" t="s">
        <v>63</v>
      </c>
      <c r="F31" s="3">
        <f>2134830.4</f>
        <v>2134830.4</v>
      </c>
      <c r="G31" s="2" t="s">
        <v>15</v>
      </c>
    </row>
    <row r="32" spans="1:7" ht="30" x14ac:dyDescent="0.25">
      <c r="A32" s="1">
        <v>28</v>
      </c>
      <c r="B32" s="1" t="s">
        <v>57</v>
      </c>
      <c r="C32" s="5">
        <v>268528</v>
      </c>
      <c r="D32" s="10" t="s">
        <v>66</v>
      </c>
      <c r="E32" s="10" t="s">
        <v>65</v>
      </c>
      <c r="F32" s="3">
        <f>1570197.12</f>
        <v>1570197.12</v>
      </c>
      <c r="G32" s="2" t="s">
        <v>67</v>
      </c>
    </row>
    <row r="33" spans="1:7" ht="30" x14ac:dyDescent="0.25">
      <c r="A33" s="1">
        <v>29</v>
      </c>
      <c r="B33" s="1" t="s">
        <v>57</v>
      </c>
      <c r="C33" s="5">
        <v>268773</v>
      </c>
      <c r="D33" s="10" t="s">
        <v>69</v>
      </c>
      <c r="E33" s="10" t="s">
        <v>68</v>
      </c>
      <c r="F33" s="3">
        <v>794000</v>
      </c>
      <c r="G33" s="2" t="s">
        <v>15</v>
      </c>
    </row>
    <row r="34" spans="1:7" ht="45" x14ac:dyDescent="0.25">
      <c r="A34" s="1">
        <v>30</v>
      </c>
      <c r="B34" s="1" t="s">
        <v>70</v>
      </c>
      <c r="C34" s="6">
        <v>278755</v>
      </c>
      <c r="D34" s="10" t="s">
        <v>72</v>
      </c>
      <c r="E34" s="10" t="s">
        <v>71</v>
      </c>
      <c r="F34" s="3">
        <f>2678840</f>
        <v>2678840</v>
      </c>
      <c r="G34" s="2" t="s">
        <v>10</v>
      </c>
    </row>
    <row r="35" spans="1:7" x14ac:dyDescent="0.25">
      <c r="A35" s="1">
        <v>31</v>
      </c>
      <c r="B35" s="1" t="s">
        <v>70</v>
      </c>
      <c r="C35" s="6">
        <v>278789</v>
      </c>
      <c r="D35" s="10" t="s">
        <v>74</v>
      </c>
      <c r="E35" s="10" t="s">
        <v>73</v>
      </c>
      <c r="F35" s="3">
        <f>609295</f>
        <v>609295</v>
      </c>
      <c r="G35" s="2" t="s">
        <v>75</v>
      </c>
    </row>
    <row r="36" spans="1:7" ht="30" x14ac:dyDescent="0.25">
      <c r="A36" s="1">
        <v>32</v>
      </c>
      <c r="B36" s="1" t="s">
        <v>70</v>
      </c>
      <c r="C36" s="6">
        <v>278953</v>
      </c>
      <c r="D36" s="10" t="s">
        <v>76</v>
      </c>
      <c r="E36" s="10" t="s">
        <v>68</v>
      </c>
      <c r="F36" s="3">
        <f>3322071</f>
        <v>3322071</v>
      </c>
      <c r="G36" s="2" t="s">
        <v>15</v>
      </c>
    </row>
    <row r="37" spans="1:7" ht="30" x14ac:dyDescent="0.25">
      <c r="A37" s="1">
        <v>33</v>
      </c>
      <c r="B37" s="1" t="s">
        <v>70</v>
      </c>
      <c r="C37" s="6">
        <v>278970</v>
      </c>
      <c r="D37" s="10" t="s">
        <v>78</v>
      </c>
      <c r="E37" s="10" t="s">
        <v>77</v>
      </c>
      <c r="F37" s="3">
        <f>788050</f>
        <v>788050</v>
      </c>
      <c r="G37" s="2" t="s">
        <v>20</v>
      </c>
    </row>
    <row r="38" spans="1:7" ht="45" x14ac:dyDescent="0.25">
      <c r="A38" s="1">
        <v>34</v>
      </c>
      <c r="B38" s="1" t="s">
        <v>70</v>
      </c>
      <c r="C38" s="6">
        <v>279005</v>
      </c>
      <c r="D38" s="10" t="s">
        <v>79</v>
      </c>
      <c r="E38" s="10" t="s">
        <v>68</v>
      </c>
      <c r="F38" s="3">
        <f>2179980</f>
        <v>2179980</v>
      </c>
      <c r="G38" s="2" t="s">
        <v>15</v>
      </c>
    </row>
    <row r="39" spans="1:7" ht="30" x14ac:dyDescent="0.25">
      <c r="A39" s="1">
        <v>35</v>
      </c>
      <c r="B39" s="1" t="s">
        <v>80</v>
      </c>
      <c r="C39" s="2">
        <v>289644</v>
      </c>
      <c r="D39" s="10" t="s">
        <v>82</v>
      </c>
      <c r="E39" s="10" t="s">
        <v>81</v>
      </c>
      <c r="F39" s="3">
        <f>4601584</f>
        <v>4601584</v>
      </c>
      <c r="G39" s="2" t="s">
        <v>83</v>
      </c>
    </row>
    <row r="40" spans="1:7" ht="45" x14ac:dyDescent="0.25">
      <c r="A40" s="1">
        <v>36</v>
      </c>
      <c r="B40" s="1" t="s">
        <v>80</v>
      </c>
      <c r="C40" s="2">
        <v>290379</v>
      </c>
      <c r="D40" s="10" t="s">
        <v>85</v>
      </c>
      <c r="E40" s="10" t="s">
        <v>84</v>
      </c>
      <c r="F40" s="3">
        <f>2779800</f>
        <v>2779800</v>
      </c>
      <c r="G40" s="2" t="s">
        <v>86</v>
      </c>
    </row>
    <row r="41" spans="1:7" ht="30" x14ac:dyDescent="0.25">
      <c r="A41" s="1">
        <v>37</v>
      </c>
      <c r="B41" s="1" t="s">
        <v>80</v>
      </c>
      <c r="C41" s="2">
        <v>290628</v>
      </c>
      <c r="D41" s="10" t="s">
        <v>88</v>
      </c>
      <c r="E41" s="10" t="s">
        <v>87</v>
      </c>
      <c r="F41" s="3">
        <f>2063200</f>
        <v>2063200</v>
      </c>
      <c r="G41" s="2" t="s">
        <v>89</v>
      </c>
    </row>
    <row r="42" spans="1:7" ht="30" x14ac:dyDescent="0.25">
      <c r="A42" s="1">
        <v>38</v>
      </c>
      <c r="B42" s="1" t="s">
        <v>80</v>
      </c>
      <c r="C42" s="2">
        <v>290910</v>
      </c>
      <c r="D42" s="10" t="s">
        <v>90</v>
      </c>
      <c r="E42" s="10" t="s">
        <v>24</v>
      </c>
      <c r="F42" s="3">
        <f>2546800</f>
        <v>2546800</v>
      </c>
      <c r="G42" s="2" t="s">
        <v>26</v>
      </c>
    </row>
    <row r="43" spans="1:7" ht="45" x14ac:dyDescent="0.25">
      <c r="A43" s="1">
        <v>39</v>
      </c>
      <c r="B43" s="1" t="s">
        <v>80</v>
      </c>
      <c r="C43" s="2">
        <v>290916</v>
      </c>
      <c r="D43" s="10" t="s">
        <v>92</v>
      </c>
      <c r="E43" s="10" t="s">
        <v>91</v>
      </c>
      <c r="F43" s="3">
        <f>904070</f>
        <v>904070</v>
      </c>
      <c r="G43" s="2" t="s">
        <v>93</v>
      </c>
    </row>
    <row r="44" spans="1:7" x14ac:dyDescent="0.25">
      <c r="A44" s="1">
        <v>40</v>
      </c>
      <c r="B44" s="1" t="s">
        <v>80</v>
      </c>
      <c r="C44" s="2">
        <v>290986</v>
      </c>
      <c r="D44" s="10" t="s">
        <v>95</v>
      </c>
      <c r="E44" s="10" t="s">
        <v>94</v>
      </c>
      <c r="F44" s="3">
        <f>5028073</f>
        <v>5028073</v>
      </c>
      <c r="G44" s="2" t="s">
        <v>23</v>
      </c>
    </row>
    <row r="45" spans="1:7" ht="30" x14ac:dyDescent="0.25">
      <c r="A45" s="1">
        <v>41</v>
      </c>
      <c r="B45" s="1" t="s">
        <v>96</v>
      </c>
      <c r="C45" s="2">
        <v>291772</v>
      </c>
      <c r="D45" s="10" t="s">
        <v>106</v>
      </c>
      <c r="E45" s="10" t="s">
        <v>107</v>
      </c>
      <c r="F45" s="3">
        <f>1806663</f>
        <v>1806663</v>
      </c>
      <c r="G45" s="2" t="s">
        <v>97</v>
      </c>
    </row>
    <row r="46" spans="1:7" ht="30" x14ac:dyDescent="0.25">
      <c r="A46" s="1">
        <v>42</v>
      </c>
      <c r="B46" s="1" t="s">
        <v>96</v>
      </c>
      <c r="C46" s="2">
        <v>291468</v>
      </c>
      <c r="D46" s="10" t="s">
        <v>98</v>
      </c>
      <c r="E46" s="10" t="s">
        <v>84</v>
      </c>
      <c r="F46" s="3">
        <f>615464</f>
        <v>615464</v>
      </c>
      <c r="G46" s="2" t="s">
        <v>86</v>
      </c>
    </row>
    <row r="47" spans="1:7" ht="30" x14ac:dyDescent="0.25">
      <c r="A47" s="1">
        <v>43</v>
      </c>
      <c r="B47" s="1" t="s">
        <v>96</v>
      </c>
      <c r="C47" s="2">
        <v>291666</v>
      </c>
      <c r="D47" s="10" t="s">
        <v>99</v>
      </c>
      <c r="E47" s="10" t="s">
        <v>108</v>
      </c>
      <c r="F47" s="3">
        <f>1006257</f>
        <v>1006257</v>
      </c>
      <c r="G47" s="2" t="s">
        <v>52</v>
      </c>
    </row>
    <row r="48" spans="1:7" ht="30" x14ac:dyDescent="0.25">
      <c r="A48" s="1">
        <v>44</v>
      </c>
      <c r="B48" s="1" t="s">
        <v>96</v>
      </c>
      <c r="C48" s="2">
        <v>291781</v>
      </c>
      <c r="D48" s="10" t="s">
        <v>101</v>
      </c>
      <c r="E48" s="10" t="s">
        <v>100</v>
      </c>
      <c r="F48" s="3">
        <f>1566480</f>
        <v>1566480</v>
      </c>
      <c r="G48" s="2" t="s">
        <v>97</v>
      </c>
    </row>
    <row r="49" spans="1:7" ht="60" x14ac:dyDescent="0.25">
      <c r="A49" s="1">
        <v>45</v>
      </c>
      <c r="B49" s="1" t="s">
        <v>115</v>
      </c>
      <c r="C49" s="1" t="s">
        <v>116</v>
      </c>
      <c r="D49" s="12" t="s">
        <v>117</v>
      </c>
      <c r="E49" s="1" t="s">
        <v>118</v>
      </c>
      <c r="F49" s="14">
        <v>5250334</v>
      </c>
      <c r="G49" s="1" t="s">
        <v>119</v>
      </c>
    </row>
    <row r="50" spans="1:7" ht="30" x14ac:dyDescent="0.25">
      <c r="A50" s="1">
        <v>46</v>
      </c>
      <c r="B50" s="1" t="s">
        <v>115</v>
      </c>
      <c r="C50" s="1" t="s">
        <v>111</v>
      </c>
      <c r="D50" s="12" t="s">
        <v>112</v>
      </c>
      <c r="E50" s="13" t="s">
        <v>113</v>
      </c>
      <c r="F50" s="14">
        <v>2729338</v>
      </c>
      <c r="G50" s="1" t="s">
        <v>114</v>
      </c>
    </row>
    <row r="51" spans="1:7" ht="45" x14ac:dyDescent="0.25">
      <c r="A51" s="1">
        <v>47</v>
      </c>
      <c r="B51" s="1" t="s">
        <v>120</v>
      </c>
      <c r="C51" s="1" t="s">
        <v>121</v>
      </c>
      <c r="D51" s="12" t="s">
        <v>122</v>
      </c>
      <c r="E51" s="13" t="s">
        <v>123</v>
      </c>
      <c r="F51" s="14">
        <v>528400</v>
      </c>
      <c r="G51" s="1" t="s">
        <v>15</v>
      </c>
    </row>
    <row r="53" spans="1:7" x14ac:dyDescent="0.25">
      <c r="A53" s="11" t="s">
        <v>124</v>
      </c>
    </row>
  </sheetData>
  <mergeCells count="2">
    <mergeCell ref="A1:G1"/>
    <mergeCell ref="A2:G2"/>
  </mergeCells>
  <dataValidations count="1">
    <dataValidation type="decimal" allowBlank="1" showInputMessage="1" showErrorMessage="1" sqref="F49" xr:uid="{00000000-0002-0000-0000-000000000000}">
      <formula1>1</formula1>
      <formula2>1000000000.99</formula2>
    </dataValidation>
  </dataValidations>
  <pageMargins left="0.7" right="0.7" top="0.75" bottom="0.75" header="0.3" footer="0.3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Padrón de Beneficiarios</vt:lpstr>
      <vt:lpstr>'Padrón de Beneficiarios'!Área_de_impresión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Elizabeth Zavaleta Cordero</dc:creator>
  <cp:lastModifiedBy>CONACYT15</cp:lastModifiedBy>
  <cp:lastPrinted>2023-04-19T22:12:03Z</cp:lastPrinted>
  <dcterms:created xsi:type="dcterms:W3CDTF">2019-07-29T19:41:50Z</dcterms:created>
  <dcterms:modified xsi:type="dcterms:W3CDTF">2023-04-19T22:13:09Z</dcterms:modified>
</cp:coreProperties>
</file>