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MICHELLE DELARRUE\2020\Medios de Verificación 4° Trim 2020\E003\"/>
    </mc:Choice>
  </mc:AlternateContent>
  <bookViews>
    <workbookView xWindow="120" yWindow="30" windowWidth="23715" windowHeight="10050"/>
  </bookViews>
  <sheets>
    <sheet name="Análisis " sheetId="3" r:id="rId1"/>
  </sheets>
  <definedNames>
    <definedName name="_xlnm._FilterDatabase" localSheetId="0" hidden="1">'Análisis '!$A$1:$N$14</definedName>
  </definedNames>
  <calcPr calcId="162913"/>
</workbook>
</file>

<file path=xl/calcChain.xml><?xml version="1.0" encoding="utf-8"?>
<calcChain xmlns="http://schemas.openxmlformats.org/spreadsheetml/2006/main">
  <c r="L6" i="3" l="1"/>
  <c r="M4" i="3"/>
  <c r="L4" i="3"/>
  <c r="M14" i="3" l="1"/>
  <c r="L14" i="3"/>
  <c r="M13" i="3"/>
  <c r="L13" i="3"/>
  <c r="M12" i="3"/>
  <c r="L12" i="3"/>
  <c r="M11" i="3"/>
  <c r="L11" i="3"/>
  <c r="M10" i="3"/>
  <c r="L10" i="3"/>
  <c r="M9" i="3"/>
  <c r="L9" i="3"/>
  <c r="M8" i="3"/>
  <c r="L8" i="3"/>
  <c r="M7" i="3"/>
  <c r="L7" i="3"/>
  <c r="M6" i="3"/>
  <c r="M5" i="3"/>
  <c r="L5" i="3"/>
  <c r="L3" i="3"/>
  <c r="M3" i="3"/>
  <c r="M2" i="3"/>
  <c r="L2" i="3"/>
</calcChain>
</file>

<file path=xl/sharedStrings.xml><?xml version="1.0" encoding="utf-8"?>
<sst xmlns="http://schemas.openxmlformats.org/spreadsheetml/2006/main" count="66" uniqueCount="44">
  <si>
    <t>Programa presupuestario</t>
  </si>
  <si>
    <t>Nombre del Indicador</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</si>
  <si>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</si>
  <si>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</si>
  <si>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</si>
  <si>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</si>
  <si>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</si>
  <si>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</si>
  <si>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</si>
  <si>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</si>
  <si>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</si>
  <si>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Aprobada 
(3/1)</t>
  </si>
  <si>
    <t>% de Cumplimiento
Alcanzada/
Modificada
(3/2)</t>
  </si>
  <si>
    <t xml:space="preserve">Causas, riesgos y acciones específicas a seguir para su regularización
</t>
  </si>
  <si>
    <t>Gasto en Investigación Científica y Desarrollo Experimental (GIDE) ejecutado por la Instituciones de Educación Superior (IES) respecto al Producto Interno Bruto (PIB)</t>
  </si>
  <si>
    <t>E003</t>
  </si>
  <si>
    <t>Eficiencia terminal</t>
  </si>
  <si>
    <t>Índice de recursos para la investigación</t>
  </si>
  <si>
    <t>Tasa de Variación del Pilar de Innovación del Índice de Competitividad Global del FEM</t>
  </si>
  <si>
    <t>Calidad de los Posgrados</t>
  </si>
  <si>
    <t>Tasa de variación de solicitudes de ingreso (incluye FIDERH)</t>
  </si>
  <si>
    <t>Generación de Conocimiento de Calidad</t>
  </si>
  <si>
    <t>Porcentaje de Proyectos finalizados en tiempo y forma</t>
  </si>
  <si>
    <t>Participación en actividades de divulgación</t>
  </si>
  <si>
    <t>Proyectos Interinstitucionales</t>
  </si>
  <si>
    <t>Transferencia de Conocimiento</t>
  </si>
  <si>
    <t>Actividades de divulgación y difusión de la ciencia</t>
  </si>
  <si>
    <t>Porcentaje de alumnos de los Centros Públicos de Investigación CONACYT apoyados</t>
  </si>
  <si>
    <t>verde</t>
  </si>
  <si>
    <t>amarillo</t>
  </si>
  <si>
    <t>Causa: Debido a la pandemia COVID-19, el Fondo Económico Mundial no incluyó el Índice Global de Competitividad en su Reporte Global de Competitividad 2020, razón por la cual se realizó un aproximado de la puntuación para el Pilar de Innovación tomando como base los datos de los dos años anteriores.</t>
  </si>
  <si>
    <t xml:space="preserve">Causa: Derivado de las afectaciones provocadas por la pandemia y la proyección al cierre del ejercicio fiscal, este indicador se rebasó en un 0.09, derivado de la programación de los tiempos establecidos en los planes de estudio de los CPI, lo que permitió que existiera un mayor número de alumnos graduados en 2020. </t>
  </si>
  <si>
    <t xml:space="preserve">Causa: Derivado de las afectaciones provocadas por la pandemia y la proyección al cierre del ejercicio fiscal, este indicador se rebasó en un 0.04, respecto de la meta ajustada: sin embargo, la variación se presenta debido a la disminución en el numerador y denominador del indicador, ya que debido a la suspensión de plazos así como la pausa en las diferentes gestiones que realizan los CPI s se disminuyó la incorporación de programas de especialidad en el PNPC en 2020. </t>
  </si>
  <si>
    <t xml:space="preserve">Causa: Derivado de las afectaciones provocadas por la pandemia y la proyección al cierre del ejercicio fiscal, este indicador se rebasó en un 0.10, respecto de la meta ajustada debido a que se realizó una mayor publicación de artículos al cierre del ejercicio fiscal; derivado del tiempo de arbitraje por pares que realiza la comunidad científica, asi como la atención en la aprobación de los mismos y las fechas de publicación. </t>
  </si>
  <si>
    <t xml:space="preserve">Causa: La variación de este indicador derivo de las afectaciones presupuestales (restricciones, congelamientos y plazos) que se presentaron en cada unos de los CPI por la SHCP; asimismo, debido a la contingencia sanitaria se presentó una disminución en el número de inscripciones en el año, por lo tanto una disminución en el número de apoyos otorgados a los alumnos.  </t>
  </si>
  <si>
    <t xml:space="preserve">Causa: La variación de este indicador radica en la  periodicidad con la que se aperturan los programas de especialidad de cada CPI, al ser multianuales, el aspirante que ingresa depende de una convocatoria y su vigencia, por lo que en 2020 existió una mayor apertura de estas, lo que provocó una afectación positiva en el indicador.  </t>
  </si>
  <si>
    <t xml:space="preserve">Causa: "Se alcanza la meta. Sin embargo, se debe considerar lo siguiente: El último dato duro de GIDEIES = 39,344,610.98 (año 2016), el dato estimado para 2020 es de 37201638.74. La diferencia entre el GIDE IES 2016 se debe a los ajustes realizados debido a los complementos. Se consideraron cifras registradas en la ESIDET 2017 con información complementaria que capta el INEGI de ramas industriales de interés nacional, por lo tanto, se realizó un ajuste a los datos registrados en 2014, 2015 y 2016. Se mantiene el dato del PIB estimado por SHCP para 2020 (mayo de 2020), el cual es 24333531487." </t>
  </si>
  <si>
    <t xml:space="preserve">Causa: Derivado de las afectaciones provocadas por la pandemia y la proyección al cierre del ejercicio fiscal, este indicador se rebasó en un 0.07, respecto de la meta ajustada, derivado del mayor numero de financiamiento de recursos externos a los proyectos generados por cada uno de los CPI.  </t>
  </si>
  <si>
    <t xml:space="preserve">Causa: Derivado de las afectaciones provocadas por la pandemia y la proyección al cierre del ejercicio fiscal, este indicador se rebasó en un 0.07, respecto de la meta ajustada, debido al esfuerzo de los CPI para la firma de convenios y contratos durante el 2020.  </t>
  </si>
  <si>
    <t xml:space="preserve">Causa:Derivado de las afectaciones provocadas por la pandemia y la proyección al cierre del ejercicio fiscal, este indicador se rebasó en un 0.36, respecto de la meta ajustada, derivado del incremento de los medios de los CPI para difundir las actividades en materia de ciencia y tecnología que generan en cada uno de sus ámbitos al público en general, ya que privilegiando el uso de herramientas de Tecnologías de la Información (TIC s) se incrementó el número de publicaciones, hubo una mayor difusión de vídeos informativos así como utilización de las redes sociales y plataformas digitales institucionales.  </t>
  </si>
  <si>
    <t xml:space="preserve">Causa: La variación de este indicador derivo de la pausa, cancelación o cambio de los proyectos programados por cada CPI como consecuencia de las afectaciones provocadas por la pandemia, la suspensión de plazos y cierres temporales en las diversas instancias, obstaculizaron el cierre de los proyectos programados.  </t>
  </si>
  <si>
    <t xml:space="preserve">Causa: Derivado de las afectaciones provocadas por la pandemia y la proyección al cierre del ejercicio fiscal, este indicador se rebasó en un 0.08, respecto de la meta ajustada, derivado del incremento de los medios de los CPI para difundir las actividades en materia de ciencia y tecnología que generan en cada uno de sus ámbitos al público en general, ya que privilegiando el uso de herramientas de Tecnologías de la Información (TIC s) se incremento el número de publicaciones, hubo una mayor difusión de vídeos informativos así como utilización de las redes sociales y plataformas digitales institucionales.  </t>
  </si>
  <si>
    <t xml:space="preserve">Causa: Derivado de las afectaciones provocadas por la pandemia y la proyección al cierre del ejercicio fiscal, este indicador se rebasó en un 0.01, respecto de la meta ajustada, debido al esfuerzo de los CPI en el incremento en la generación de proyectos, derivado de la cooperación con otras instituciones u organizaciones públicas, privadas o sociales. </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</si>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</sst>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5" formatCode="#,##0.00;[Red]#,##0.00"/>
  </numFmts>
  <fonts count="4" x14ac:knownFonts="1">
    <font>
      <sz val="11"/>
      <color theme="1"/>
      <name val="Calibri"/>
      <family val="2"/>
      <scheme val="minor"/>
    </font>
    <font>
      <sz val="11"/>
      <color theme="1"/>
      <name val="Calibri"/>
      <family val="2"/>
      <scheme val="minor"/>
    </font>
    <font>
      <b/>
      <sz val="10"/>
      <color theme="0"/>
      <name val="Arial"/>
      <family val="2"/>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0">
    <xf numFmtId="0" fontId="0" fillId="0" borderId="0" xfId="0"/>
    <xf numFmtId="0" fontId="2" fillId="3" borderId="1" xfId="0" applyFont="1" applyFill="1" applyBorder="1" applyAlignment="1" applyProtection="1">
      <alignment horizontal="center" vertical="center" wrapText="1"/>
    </xf>
    <xf numFmtId="3" fontId="2" fillId="3" borderId="1" xfId="0" applyNumberFormat="1" applyFont="1" applyFill="1" applyBorder="1" applyAlignment="1" applyProtection="1">
      <alignment horizontal="center" vertical="center" wrapText="1"/>
    </xf>
    <xf numFmtId="0" fontId="0" fillId="2" borderId="1" xfId="0" applyFill="1" applyBorder="1" applyAlignment="1">
      <alignment vertical="center" wrapText="1"/>
    </xf>
    <xf numFmtId="0" fontId="0" fillId="0" borderId="1" xfId="0" applyFill="1" applyBorder="1" applyAlignment="1">
      <alignment vertical="center" wrapText="1"/>
    </xf>
    <xf numFmtId="4" fontId="0" fillId="0" borderId="1" xfId="0" applyNumberFormat="1" applyBorder="1"/>
    <xf numFmtId="0" fontId="0" fillId="0" borderId="1" xfId="0" applyBorder="1" applyAlignment="1">
      <alignment vertical="center" wrapText="1"/>
    </xf>
    <xf numFmtId="165" fontId="3" fillId="0" borderId="1" xfId="1" applyNumberFormat="1" applyFont="1" applyFill="1" applyBorder="1"/>
    <xf numFmtId="165" fontId="3" fillId="0" borderId="1" xfId="0" applyNumberFormat="1" applyFont="1" applyFill="1" applyBorder="1"/>
    <xf numFmtId="0" fontId="0" fillId="0" borderId="0" xfId="0" applyFill="1"/>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tabSelected="1" zoomScale="80" zoomScaleNormal="80" workbookViewId="0">
      <pane xSplit="2" ySplit="1" topLeftCell="C2" activePane="bottomRight" state="frozen"/>
      <selection pane="topRight" activeCell="C1" sqref="C1"/>
      <selection pane="bottomLeft" activeCell="A2" sqref="A2"/>
      <selection pane="bottomRight" activeCell="E6" sqref="E6"/>
    </sheetView>
  </sheetViews>
  <sheetFormatPr baseColWidth="10" defaultRowHeight="16.5" customHeight="1" x14ac:dyDescent="0.25"/>
  <cols>
    <col min="1" max="1" width="15.7109375" customWidth="1"/>
    <col min="2" max="2" width="29" bestFit="1" customWidth="1"/>
    <col min="3" max="3" width="17.85546875" customWidth="1"/>
    <col min="4" max="5" width="16.28515625" customWidth="1"/>
    <col min="6" max="6" width="14.42578125" customWidth="1"/>
    <col min="7" max="7" width="16.28515625" customWidth="1"/>
    <col min="8" max="8" width="17.42578125" customWidth="1"/>
    <col min="9" max="9" width="15.42578125" customWidth="1"/>
    <col min="10" max="10" width="16.28515625" customWidth="1"/>
    <col min="11" max="11" width="19.140625" customWidth="1"/>
    <col min="12" max="12" width="15.85546875" customWidth="1"/>
    <col min="13" max="13" width="18.7109375" customWidth="1"/>
    <col min="14" max="14" width="50.85546875" customWidth="1"/>
    <col min="15" max="16" width="0" hidden="1" customWidth="1"/>
  </cols>
  <sheetData>
    <row r="1" spans="1:16" ht="63.75" x14ac:dyDescent="0.25">
      <c r="A1" s="1" t="s">
        <v>0</v>
      </c>
      <c r="B1" s="1" t="s">
        <v>1</v>
      </c>
      <c r="C1" s="1" t="s">
        <v>2</v>
      </c>
      <c r="D1" s="2" t="s">
        <v>3</v>
      </c>
      <c r="E1" s="2" t="s">
        <v>4</v>
      </c>
      <c r="F1" s="1" t="s">
        <v>5</v>
      </c>
      <c r="G1" s="2" t="s">
        <v>6</v>
      </c>
      <c r="H1" s="2" t="s">
        <v>7</v>
      </c>
      <c r="I1" s="1" t="s">
        <v>8</v>
      </c>
      <c r="J1" s="1" t="s">
        <v>9</v>
      </c>
      <c r="K1" s="1" t="s">
        <v>10</v>
      </c>
      <c r="L1" s="1" t="s">
        <v>11</v>
      </c>
      <c r="M1" s="1" t="s">
        <v>12</v>
      </c>
      <c r="N1" s="1" t="s">
        <v>13</v>
      </c>
      <c r="P1" s="9"/>
    </row>
    <row r="2" spans="1:16" ht="63.75" customHeight="1" x14ac:dyDescent="0.25">
      <c r="A2" s="3" t="s">
        <v>15</v>
      </c>
      <c r="B2" s="4" t="s">
        <v>16</v>
      </c>
      <c r="C2" s="5">
        <v>0.56999999999999995</v>
      </c>
      <c r="D2" s="5">
        <v>1596</v>
      </c>
      <c r="E2" s="5">
        <v>2787</v>
      </c>
      <c r="F2" s="5">
        <v>0.56999999999999995</v>
      </c>
      <c r="G2" s="5">
        <v>1596</v>
      </c>
      <c r="H2" s="5">
        <v>2787</v>
      </c>
      <c r="I2" s="5">
        <v>0.66</v>
      </c>
      <c r="J2" s="5">
        <v>2685</v>
      </c>
      <c r="K2" s="5">
        <v>4092</v>
      </c>
      <c r="L2" s="7">
        <f t="shared" ref="L2:L3" si="0">+(I2/C2)*100</f>
        <v>115.78947368421053</v>
      </c>
      <c r="M2" s="8">
        <f t="shared" ref="M2:M3" si="1">+(I2/F2)*100</f>
        <v>115.78947368421053</v>
      </c>
      <c r="N2" s="6" t="s">
        <v>31</v>
      </c>
      <c r="O2" t="s">
        <v>29</v>
      </c>
    </row>
    <row r="3" spans="1:16" ht="72" customHeight="1" x14ac:dyDescent="0.25">
      <c r="A3" s="3" t="s">
        <v>15</v>
      </c>
      <c r="B3" s="4" t="s">
        <v>17</v>
      </c>
      <c r="C3" s="5">
        <v>0.71</v>
      </c>
      <c r="D3" s="5">
        <v>2906462</v>
      </c>
      <c r="E3" s="5">
        <v>4085014</v>
      </c>
      <c r="F3" s="5">
        <v>0.2</v>
      </c>
      <c r="G3" s="5">
        <v>758274387.46000004</v>
      </c>
      <c r="H3" s="5">
        <v>3743724624.7199998</v>
      </c>
      <c r="I3" s="5">
        <v>0.27</v>
      </c>
      <c r="J3" s="5">
        <v>994096493.63999999</v>
      </c>
      <c r="K3" s="5">
        <v>3684471129.6700001</v>
      </c>
      <c r="L3" s="7">
        <f t="shared" si="0"/>
        <v>38.028169014084511</v>
      </c>
      <c r="M3" s="8">
        <f t="shared" si="1"/>
        <v>135</v>
      </c>
      <c r="N3" s="6" t="s">
        <v>37</v>
      </c>
      <c r="O3" t="s">
        <v>29</v>
      </c>
    </row>
    <row r="4" spans="1:16" ht="74.25" customHeight="1" x14ac:dyDescent="0.25">
      <c r="A4" s="3" t="s">
        <v>15</v>
      </c>
      <c r="B4" s="4" t="s">
        <v>18</v>
      </c>
      <c r="C4" s="5">
        <v>0</v>
      </c>
      <c r="D4" s="5">
        <v>3.4</v>
      </c>
      <c r="E4" s="5">
        <v>3.4</v>
      </c>
      <c r="F4" s="5">
        <v>2.11</v>
      </c>
      <c r="G4" s="5">
        <v>43.6</v>
      </c>
      <c r="H4" s="5">
        <v>42.7</v>
      </c>
      <c r="I4" s="5">
        <v>2.06</v>
      </c>
      <c r="J4" s="5">
        <v>44.5</v>
      </c>
      <c r="K4" s="5">
        <v>43.6</v>
      </c>
      <c r="L4" s="7">
        <f>+((J4/K4)/(D4/E4))*100</f>
        <v>102.06422018348624</v>
      </c>
      <c r="M4" s="8">
        <f>+((J4/K4)/(G4/H4))*100</f>
        <v>99.957389950340882</v>
      </c>
      <c r="N4" s="6" t="s">
        <v>30</v>
      </c>
      <c r="O4" t="s">
        <v>28</v>
      </c>
    </row>
    <row r="5" spans="1:16" ht="63.75" customHeight="1" x14ac:dyDescent="0.25">
      <c r="A5" s="3" t="s">
        <v>15</v>
      </c>
      <c r="B5" s="4" t="s">
        <v>19</v>
      </c>
      <c r="C5" s="5">
        <v>0.69</v>
      </c>
      <c r="D5" s="5">
        <v>444</v>
      </c>
      <c r="E5" s="5">
        <v>648</v>
      </c>
      <c r="F5" s="5">
        <v>0.62</v>
      </c>
      <c r="G5" s="5">
        <v>602</v>
      </c>
      <c r="H5" s="5">
        <v>964</v>
      </c>
      <c r="I5" s="5">
        <v>0.66</v>
      </c>
      <c r="J5" s="5">
        <v>524</v>
      </c>
      <c r="K5" s="5">
        <v>796</v>
      </c>
      <c r="L5" s="7">
        <f>+(I5/C5)*100</f>
        <v>95.652173913043498</v>
      </c>
      <c r="M5" s="8">
        <f>+(I5/F5)*100</f>
        <v>106.45161290322582</v>
      </c>
      <c r="N5" s="6" t="s">
        <v>32</v>
      </c>
      <c r="O5" t="s">
        <v>28</v>
      </c>
    </row>
    <row r="6" spans="1:16" ht="105" x14ac:dyDescent="0.25">
      <c r="A6" s="3" t="s">
        <v>15</v>
      </c>
      <c r="B6" s="4" t="s">
        <v>20</v>
      </c>
      <c r="C6" s="5">
        <v>-6.81</v>
      </c>
      <c r="D6" s="5">
        <v>4909</v>
      </c>
      <c r="E6" s="5">
        <v>5268</v>
      </c>
      <c r="F6" s="5">
        <v>-13.42</v>
      </c>
      <c r="G6" s="5">
        <v>4909</v>
      </c>
      <c r="H6" s="5">
        <v>5670</v>
      </c>
      <c r="I6" s="5">
        <v>-7.0000000000000007E-2</v>
      </c>
      <c r="J6" s="5">
        <v>5666</v>
      </c>
      <c r="K6" s="5">
        <v>5670</v>
      </c>
      <c r="L6" s="7">
        <f>+((J6/K6)/(D6/E6))*100</f>
        <v>107.23739250119368</v>
      </c>
      <c r="M6" s="8">
        <f>+((J6/K6)/(G6/H6))*100</f>
        <v>115.42065593807294</v>
      </c>
      <c r="N6" s="6" t="s">
        <v>35</v>
      </c>
      <c r="O6" t="s">
        <v>29</v>
      </c>
    </row>
    <row r="7" spans="1:16" ht="120" x14ac:dyDescent="0.25">
      <c r="A7" s="3" t="s">
        <v>15</v>
      </c>
      <c r="B7" s="4" t="s">
        <v>21</v>
      </c>
      <c r="C7" s="5">
        <v>1.88</v>
      </c>
      <c r="D7" s="5">
        <v>4738</v>
      </c>
      <c r="E7" s="5">
        <v>2518</v>
      </c>
      <c r="F7" s="5">
        <v>1.66</v>
      </c>
      <c r="G7" s="5">
        <v>4227</v>
      </c>
      <c r="H7" s="5">
        <v>2542</v>
      </c>
      <c r="I7" s="5">
        <v>1.76</v>
      </c>
      <c r="J7" s="5">
        <v>4450</v>
      </c>
      <c r="K7" s="5">
        <v>2527</v>
      </c>
      <c r="L7" s="7">
        <f t="shared" ref="L7:L14" si="2">+(I7/C7)*100</f>
        <v>93.61702127659575</v>
      </c>
      <c r="M7" s="8">
        <f t="shared" ref="M7:M14" si="3">+(I7/F7)*100</f>
        <v>106.02409638554218</v>
      </c>
      <c r="N7" s="6" t="s">
        <v>33</v>
      </c>
      <c r="O7" t="s">
        <v>28</v>
      </c>
    </row>
    <row r="8" spans="1:16" ht="105" x14ac:dyDescent="0.25">
      <c r="A8" s="3" t="s">
        <v>15</v>
      </c>
      <c r="B8" s="4" t="s">
        <v>22</v>
      </c>
      <c r="C8" s="5">
        <v>42.1</v>
      </c>
      <c r="D8" s="5">
        <v>1185</v>
      </c>
      <c r="E8" s="5">
        <v>2815</v>
      </c>
      <c r="F8" s="5">
        <v>41.07</v>
      </c>
      <c r="G8" s="5">
        <v>920</v>
      </c>
      <c r="H8" s="5">
        <v>2240</v>
      </c>
      <c r="I8" s="5">
        <v>36.28</v>
      </c>
      <c r="J8" s="5">
        <v>953</v>
      </c>
      <c r="K8" s="5">
        <v>2627</v>
      </c>
      <c r="L8" s="7">
        <f t="shared" si="2"/>
        <v>86.175771971496445</v>
      </c>
      <c r="M8" s="8">
        <f t="shared" si="3"/>
        <v>88.336985634282939</v>
      </c>
      <c r="N8" s="6" t="s">
        <v>40</v>
      </c>
      <c r="O8" t="s">
        <v>28</v>
      </c>
    </row>
    <row r="9" spans="1:16" ht="97.5" customHeight="1" x14ac:dyDescent="0.25">
      <c r="A9" s="3" t="s">
        <v>15</v>
      </c>
      <c r="B9" s="4" t="s">
        <v>23</v>
      </c>
      <c r="C9" s="5">
        <v>3.61</v>
      </c>
      <c r="D9" s="5">
        <v>18310</v>
      </c>
      <c r="E9" s="5">
        <v>5070</v>
      </c>
      <c r="F9" s="5">
        <v>3.07</v>
      </c>
      <c r="G9" s="5">
        <v>15193</v>
      </c>
      <c r="H9" s="5">
        <v>4956</v>
      </c>
      <c r="I9" s="5">
        <v>3.43</v>
      </c>
      <c r="J9" s="5">
        <v>16856</v>
      </c>
      <c r="K9" s="5">
        <v>4911</v>
      </c>
      <c r="L9" s="7">
        <f t="shared" si="2"/>
        <v>95.013850415512465</v>
      </c>
      <c r="M9" s="8">
        <f t="shared" si="3"/>
        <v>111.72638436482086</v>
      </c>
      <c r="N9" s="6" t="s">
        <v>39</v>
      </c>
      <c r="O9" t="s">
        <v>28</v>
      </c>
    </row>
    <row r="10" spans="1:16" ht="131.25" hidden="1" customHeight="1" x14ac:dyDescent="0.25">
      <c r="A10" s="3" t="s">
        <v>15</v>
      </c>
      <c r="B10" s="4" t="s">
        <v>14</v>
      </c>
      <c r="C10" s="5">
        <v>0.15</v>
      </c>
      <c r="D10" s="5"/>
      <c r="E10" s="5"/>
      <c r="F10" s="5">
        <v>0.15</v>
      </c>
      <c r="G10" s="5"/>
      <c r="H10" s="5"/>
      <c r="I10" s="5">
        <v>0.15</v>
      </c>
      <c r="J10" s="5"/>
      <c r="K10" s="5"/>
      <c r="L10" s="7">
        <f t="shared" si="2"/>
        <v>100</v>
      </c>
      <c r="M10" s="8">
        <f t="shared" si="3"/>
        <v>100</v>
      </c>
      <c r="N10" s="6" t="s">
        <v>36</v>
      </c>
      <c r="O10" t="s">
        <v>43</v>
      </c>
    </row>
    <row r="11" spans="1:16" ht="105" x14ac:dyDescent="0.25">
      <c r="A11" s="3" t="s">
        <v>15</v>
      </c>
      <c r="B11" s="4" t="s">
        <v>24</v>
      </c>
      <c r="C11" s="5">
        <v>0.39</v>
      </c>
      <c r="D11" s="5">
        <v>1206</v>
      </c>
      <c r="E11" s="5">
        <v>3101</v>
      </c>
      <c r="F11" s="5">
        <v>0.41</v>
      </c>
      <c r="G11" s="5">
        <v>958</v>
      </c>
      <c r="H11" s="5">
        <v>2363</v>
      </c>
      <c r="I11" s="5">
        <v>0.42</v>
      </c>
      <c r="J11" s="5">
        <v>1090</v>
      </c>
      <c r="K11" s="5">
        <v>2583</v>
      </c>
      <c r="L11" s="7">
        <f t="shared" si="2"/>
        <v>107.69230769230769</v>
      </c>
      <c r="M11" s="8">
        <f t="shared" si="3"/>
        <v>102.4390243902439</v>
      </c>
      <c r="N11" s="6" t="s">
        <v>42</v>
      </c>
      <c r="O11" t="s">
        <v>28</v>
      </c>
    </row>
    <row r="12" spans="1:16" ht="66" customHeight="1" x14ac:dyDescent="0.25">
      <c r="A12" s="3" t="s">
        <v>15</v>
      </c>
      <c r="B12" s="4" t="s">
        <v>25</v>
      </c>
      <c r="C12" s="5">
        <v>1</v>
      </c>
      <c r="D12" s="5">
        <v>2400</v>
      </c>
      <c r="E12" s="5">
        <v>2400</v>
      </c>
      <c r="F12" s="5">
        <v>0.76</v>
      </c>
      <c r="G12" s="5">
        <v>1856</v>
      </c>
      <c r="H12" s="5">
        <v>2435</v>
      </c>
      <c r="I12" s="5">
        <v>0.83</v>
      </c>
      <c r="J12" s="5">
        <v>2080</v>
      </c>
      <c r="K12" s="5">
        <v>2507</v>
      </c>
      <c r="L12" s="7">
        <f t="shared" si="2"/>
        <v>83</v>
      </c>
      <c r="M12" s="8">
        <f t="shared" si="3"/>
        <v>109.21052631578947</v>
      </c>
      <c r="N12" s="6" t="s">
        <v>38</v>
      </c>
      <c r="O12" t="s">
        <v>28</v>
      </c>
    </row>
    <row r="13" spans="1:16" ht="59.25" customHeight="1" x14ac:dyDescent="0.25">
      <c r="A13" s="3" t="s">
        <v>15</v>
      </c>
      <c r="B13" s="4" t="s">
        <v>26</v>
      </c>
      <c r="C13" s="5">
        <v>0.98</v>
      </c>
      <c r="D13" s="5">
        <v>18310</v>
      </c>
      <c r="E13" s="5">
        <v>18661</v>
      </c>
      <c r="F13" s="5">
        <v>0.65</v>
      </c>
      <c r="G13" s="5">
        <v>15103</v>
      </c>
      <c r="H13" s="5">
        <v>23270</v>
      </c>
      <c r="I13" s="5">
        <v>0.73</v>
      </c>
      <c r="J13" s="5">
        <v>16856</v>
      </c>
      <c r="K13" s="5">
        <v>23060</v>
      </c>
      <c r="L13" s="7">
        <f t="shared" si="2"/>
        <v>74.489795918367349</v>
      </c>
      <c r="M13" s="8">
        <f t="shared" si="3"/>
        <v>112.30769230769231</v>
      </c>
      <c r="N13" s="6" t="s">
        <v>41</v>
      </c>
      <c r="O13" t="s">
        <v>28</v>
      </c>
    </row>
    <row r="14" spans="1:16" ht="73.5" customHeight="1" x14ac:dyDescent="0.25">
      <c r="A14" s="3" t="s">
        <v>15</v>
      </c>
      <c r="B14" s="4" t="s">
        <v>27</v>
      </c>
      <c r="C14" s="5">
        <v>74.260000000000005</v>
      </c>
      <c r="D14" s="5">
        <v>3532</v>
      </c>
      <c r="E14" s="5">
        <v>4756</v>
      </c>
      <c r="F14" s="5">
        <v>70</v>
      </c>
      <c r="G14" s="5">
        <v>3409</v>
      </c>
      <c r="H14" s="5">
        <v>4870</v>
      </c>
      <c r="I14" s="5">
        <v>65.11</v>
      </c>
      <c r="J14" s="5">
        <v>3268</v>
      </c>
      <c r="K14" s="5">
        <v>5019</v>
      </c>
      <c r="L14" s="7">
        <f t="shared" si="2"/>
        <v>87.678427147858869</v>
      </c>
      <c r="M14" s="8">
        <f t="shared" si="3"/>
        <v>93.01428571428572</v>
      </c>
      <c r="N14" s="6" t="s">
        <v>34</v>
      </c>
      <c r="O14" t="s">
        <v>28</v>
      </c>
    </row>
  </sheetData>
  <autoFilter ref="A1:N14"/>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Análisis </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Braulio Rivera Lomas</dc:creator>
  <cp:lastModifiedBy>MICHELLE</cp:lastModifiedBy>
  <dcterms:created xsi:type="dcterms:W3CDTF">2016-04-18T16:28:59Z</dcterms:created>
  <dcterms:modified xsi:type="dcterms:W3CDTF">2021-01-27T19:38:58Z</dcterms:modified>
</cp:coreProperties>
</file>