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E:\Respaldo\Evaluación\2020\MIR 2020\1TRIM\F002\"/>
    </mc:Choice>
  </mc:AlternateContent>
  <xr:revisionPtr revIDLastSave="0" documentId="8_{E7A1CF76-B76C-4CB1-9971-1EFE81646041}" xr6:coauthVersionLast="45" xr6:coauthVersionMax="45" xr10:uidLastSave="{00000000-0000-0000-0000-000000000000}"/>
  <bookViews>
    <workbookView xWindow="-108" yWindow="-108" windowWidth="23256" windowHeight="12576" activeTab="1" xr2:uid="{00000000-000D-0000-FFFF-FFFF00000000}"/>
  </bookViews>
  <sheets>
    <sheet name="Medios de Verificacion" sheetId="9" r:id="rId1"/>
    <sheet name="F0021TRM20" sheetId="10" r:id="rId2"/>
    <sheet name="F002-3TRIM19" sheetId="3" state="hidden" r:id="rId3"/>
  </sheets>
  <definedNames>
    <definedName name="_xlnm._FilterDatabase" localSheetId="1" hidden="1">F0021TRM20!$A$3:$Y$4</definedName>
    <definedName name="_xlnm._FilterDatabase" localSheetId="2" hidden="1">'F002-3TRIM19'!$A$3:$S$4</definedName>
    <definedName name="_xlnm._FilterDatabase" localSheetId="0" hidden="1">'Medios de Verificacion'!$A$8:$O$138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 i="10" l="1"/>
  <c r="T4" i="10" l="1"/>
  <c r="N138" i="9" l="1"/>
  <c r="N137" i="9"/>
  <c r="N136" i="9" l="1"/>
  <c r="N135" i="9"/>
  <c r="N134" i="9"/>
  <c r="N133" i="9"/>
  <c r="N132" i="9"/>
  <c r="N131" i="9"/>
  <c r="N130" i="9"/>
  <c r="N129" i="9"/>
  <c r="N128" i="9"/>
  <c r="N127" i="9"/>
  <c r="N126" i="9"/>
  <c r="N125" i="9"/>
  <c r="N124" i="9"/>
  <c r="N123" i="9"/>
  <c r="N122" i="9"/>
  <c r="N121" i="9"/>
  <c r="N120" i="9"/>
  <c r="N119" i="9"/>
  <c r="N118" i="9"/>
  <c r="N117" i="9"/>
  <c r="N116" i="9"/>
  <c r="N115" i="9"/>
  <c r="N114" i="9"/>
  <c r="N113"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36" i="9"/>
  <c r="N112" i="9" l="1"/>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2" i="9"/>
  <c r="N81" i="9"/>
  <c r="N47" i="9"/>
  <c r="N46" i="9"/>
  <c r="N45" i="9"/>
  <c r="N44" i="9"/>
  <c r="N43" i="9"/>
  <c r="N42" i="9"/>
  <c r="N41" i="9"/>
  <c r="N40" i="9"/>
  <c r="N39" i="9"/>
  <c r="N38" i="9"/>
  <c r="N37" i="9"/>
  <c r="N35" i="9"/>
  <c r="N34" i="9"/>
  <c r="N33" i="9"/>
  <c r="N32" i="9"/>
  <c r="N31" i="9"/>
  <c r="N30" i="9"/>
  <c r="N29" i="9"/>
  <c r="N28" i="9"/>
  <c r="N27" i="9"/>
  <c r="N26" i="9"/>
  <c r="N25" i="9"/>
  <c r="N24" i="9"/>
  <c r="N23" i="9"/>
  <c r="N22" i="9"/>
  <c r="N21" i="9"/>
  <c r="N20" i="9"/>
  <c r="N19" i="9"/>
  <c r="N18" i="9"/>
  <c r="N17" i="9"/>
  <c r="N16" i="9"/>
  <c r="N15" i="9"/>
  <c r="N14" i="9"/>
  <c r="N13" i="9"/>
  <c r="N12" i="9"/>
  <c r="N11" i="9"/>
  <c r="N10" i="9"/>
  <c r="N9" i="9"/>
  <c r="G7" i="9" l="1"/>
  <c r="I7" i="9" l="1"/>
  <c r="M7" i="9" l="1"/>
  <c r="A7" i="9"/>
  <c r="L7" i="9"/>
  <c r="N8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Autor</author>
    <author>GOCHI</author>
    <author>HPdesktop</author>
    <author>CONACYT</author>
  </authors>
  <commentList>
    <comment ref="A8" authorId="0" shapeId="0" xr:uid="{00000000-0006-0000-0000-000001000000}">
      <text>
        <r>
          <rPr>
            <sz val="9"/>
            <color indexed="81"/>
            <rFont val="Tahoma"/>
            <family val="2"/>
          </rPr>
          <t xml:space="preserve">Número consecutivo </t>
        </r>
      </text>
    </comment>
    <comment ref="B8" authorId="1" shapeId="0" xr:uid="{00000000-0006-0000-0000-000002000000}">
      <text>
        <r>
          <rPr>
            <sz val="9"/>
            <color indexed="81"/>
            <rFont val="Tahoma"/>
            <family val="2"/>
          </rPr>
          <t>Nombre de la persona física o moral que ingresó una solicitud para el apoyo de un proyecto (Solicitante)/ que, en su caso, se le autorizó la solicitud (Sujeto de Apoyo).</t>
        </r>
      </text>
    </comment>
    <comment ref="C8" authorId="0" shapeId="0" xr:uid="{00000000-0006-0000-0000-000003000000}">
      <text>
        <r>
          <rPr>
            <sz val="9"/>
            <color indexed="81"/>
            <rFont val="Tahoma"/>
            <family val="2"/>
          </rPr>
          <t>Nombre de la Convocatoria / Apoyo Directo sometido / autorizado por el Programa, FOINS o FONCICYT</t>
        </r>
      </text>
    </comment>
    <comment ref="D8" authorId="1" shapeId="0" xr:uid="{00000000-0006-0000-0000-000004000000}">
      <text>
        <r>
          <rPr>
            <sz val="9"/>
            <color indexed="81"/>
            <rFont val="Tahoma"/>
            <family val="2"/>
          </rPr>
          <t>Nombre de la solicitud ingresada, y en su caso, nombre del Proyecto autorizado</t>
        </r>
      </text>
    </comment>
    <comment ref="E8" authorId="2" shapeId="0" xr:uid="{00000000-0006-0000-0000-000005000000}">
      <text>
        <r>
          <rPr>
            <sz val="9"/>
            <color indexed="81"/>
            <rFont val="Tahoma"/>
            <family val="2"/>
          </rPr>
          <t xml:space="preserve">Número de Registro que se le asigna a la solicitud, y en  caso de aprobación al proyecto. </t>
        </r>
      </text>
    </comment>
    <comment ref="F8" authorId="3" shapeId="0" xr:uid="{00000000-0006-0000-0000-000006000000}">
      <text>
        <r>
          <rPr>
            <sz val="9"/>
            <color indexed="81"/>
            <rFont val="Tahoma"/>
            <family val="2"/>
          </rPr>
          <t>Precisar la fuente de financiamiento; puede ser: Programa, FOINS o FONCICYT</t>
        </r>
      </text>
    </comment>
    <comment ref="G8" authorId="0" shapeId="0" xr:uid="{00000000-0006-0000-0000-000007000000}">
      <text>
        <r>
          <rPr>
            <sz val="9"/>
            <color indexed="81"/>
            <rFont val="Tahoma"/>
            <family val="2"/>
          </rPr>
          <t>Resultado de la evaluación de pertinencia realizada a las solicitudes: positiva (se presenta al CTA) o negativa.</t>
        </r>
      </text>
    </comment>
    <comment ref="H8" authorId="1" shapeId="0" xr:uid="{00000000-0006-0000-0000-000008000000}">
      <text>
        <r>
          <rPr>
            <sz val="9"/>
            <color indexed="81"/>
            <rFont val="Tahoma"/>
            <family val="2"/>
          </rPr>
          <t>Número de Acuerdo del CTA del Programa, FOINS o FONCICYT mediante el cual se aprueba la solicitud de apoyo.</t>
        </r>
      </text>
    </comment>
    <comment ref="I8" authorId="4" shapeId="0" xr:uid="{00000000-0006-0000-0000-000009000000}">
      <text>
        <r>
          <rPr>
            <sz val="9"/>
            <color indexed="81"/>
            <rFont val="Tahoma"/>
            <family val="2"/>
          </rPr>
          <t>Fecha de la sesión del CTA, en la que se aprobó el proyecto</t>
        </r>
      </text>
    </comment>
    <comment ref="J8" authorId="2" shapeId="0" xr:uid="{00000000-0006-0000-0000-00000A000000}">
      <text>
        <r>
          <rPr>
            <sz val="9"/>
            <color indexed="81"/>
            <rFont val="Tahoma"/>
            <family val="2"/>
          </rPr>
          <t>Número que se le asigna al instrumento jurídico, a través del cual se formaliza el apoyo al proyecto</t>
        </r>
      </text>
    </comment>
    <comment ref="K8" authorId="2" shapeId="0" xr:uid="{00000000-0006-0000-0000-00000B000000}">
      <text>
        <r>
          <rPr>
            <sz val="9"/>
            <color indexed="81"/>
            <rFont val="Tahoma"/>
            <family val="2"/>
          </rPr>
          <t xml:space="preserve">Fecha de suscripción del instrumento jurídico, a través del cual se formaliza el apoyo al proyecto. </t>
        </r>
      </text>
    </comment>
    <comment ref="L8" authorId="1" shapeId="0" xr:uid="{00000000-0006-0000-0000-00000C000000}">
      <text>
        <r>
          <rPr>
            <sz val="9"/>
            <color indexed="81"/>
            <rFont val="Tahoma"/>
            <family val="2"/>
          </rPr>
          <t>Cantidad de recursos aprobados por el CTA para la ejecución del proyecto.</t>
        </r>
      </text>
    </comment>
    <comment ref="M8" authorId="1" shapeId="0" xr:uid="{00000000-0006-0000-0000-00000D000000}">
      <text>
        <r>
          <rPr>
            <sz val="9"/>
            <color indexed="81"/>
            <rFont val="Tahoma"/>
            <family val="2"/>
          </rPr>
          <t>Cantidad de recursos ministrados para la ejecución del proyecto</t>
        </r>
      </text>
    </comment>
  </commentList>
</comments>
</file>

<file path=xl/sharedStrings.xml><?xml version="1.0" encoding="utf-8"?>
<sst xmlns="http://schemas.openxmlformats.org/spreadsheetml/2006/main" count="1041" uniqueCount="482">
  <si>
    <t>PROGRAMA PRESUPUESTARIO  F002</t>
  </si>
  <si>
    <t xml:space="preserve">No. </t>
  </si>
  <si>
    <t>SOLICITANTE / SUJETO DE APOYO</t>
  </si>
  <si>
    <t>NOMBRE CONVOCATORIA / APOYO DIRECTO</t>
  </si>
  <si>
    <t>TITULO DE LA SOLICITUD / PROYECTO</t>
  </si>
  <si>
    <t>NÚMERO DE REGISTRO  DE SOLICITUD / PROYECTO</t>
  </si>
  <si>
    <t xml:space="preserve">FUENTE FINANCIAMIENTO </t>
  </si>
  <si>
    <t xml:space="preserve">EVALUACIÓN  </t>
  </si>
  <si>
    <t>ACUERDO DEL CTA</t>
  </si>
  <si>
    <t>FECHA DE ACUERDO CTA</t>
  </si>
  <si>
    <t>NÚMERO DE CONVENIO</t>
  </si>
  <si>
    <t>FECHA DE FORMALIZACIÓN</t>
  </si>
  <si>
    <t>MONTO AUTORIZADO</t>
  </si>
  <si>
    <t>MONTO  TRANSFERIDO</t>
  </si>
  <si>
    <t>Observaciones</t>
  </si>
  <si>
    <t>Positiva</t>
  </si>
  <si>
    <t>SN</t>
  </si>
  <si>
    <t>Por formalizar</t>
  </si>
  <si>
    <t>Instituto Politécnico Nacional</t>
  </si>
  <si>
    <t>Universidad Nacional Autónoma de México</t>
  </si>
  <si>
    <t>Universidad Nacional Autónoma de México - Instituto de Investigaciones en Ecosistemas y Sustentabilidad</t>
  </si>
  <si>
    <t>Universidad de Guanajuato</t>
  </si>
  <si>
    <t>Universidad Autónoma de San Luis Potosí</t>
  </si>
  <si>
    <t>Universidad Autónoma de Nuevo León</t>
  </si>
  <si>
    <t>Centro de Investigación en Ciencias de Información Geoespacial, A.C.</t>
  </si>
  <si>
    <t>Benemérita Universidad Autónoma de Puebla</t>
  </si>
  <si>
    <t>Centro de Investigación y de Estudios Avanzados del Instituto Politécnico Nacional</t>
  </si>
  <si>
    <t>Colegio de Postgraduados</t>
  </si>
  <si>
    <t/>
  </si>
  <si>
    <t>Universidad Nacional Autónoma de México - Centro de Geociencias</t>
  </si>
  <si>
    <t>Instituto Nacional de Investigaciones Forestales Agrícolas y Pecuarias</t>
  </si>
  <si>
    <t>Instituto Nacional de Antropología e Historia</t>
  </si>
  <si>
    <t>Investigaciones y Estudios Superiores S. C.</t>
  </si>
  <si>
    <t>Proyectos de Desarrollo Científico para Atender Problemas Nacionales 2014</t>
  </si>
  <si>
    <t>El Cambio de Condición Laboral como Determinante Social de la Atención Integral de Enfermedades Crónicas en México</t>
  </si>
  <si>
    <t>249041</t>
  </si>
  <si>
    <t>FOINS</t>
  </si>
  <si>
    <t>5/IV/2014</t>
  </si>
  <si>
    <t>Centro de Investigación e Innovación en Tecnologías de la Información y Comunicación (INFOTEC)</t>
  </si>
  <si>
    <t>Apoyos Directos</t>
  </si>
  <si>
    <t>Cooperación Bilateral del CONACYT</t>
  </si>
  <si>
    <t>3/I/2013 y 5/II/2013</t>
  </si>
  <si>
    <t>New Paths of Evolution of Close Binary Systems.</t>
  </si>
  <si>
    <t>208512</t>
  </si>
  <si>
    <t>4/II/2013</t>
  </si>
  <si>
    <t>Analysis of the Tonanzintla Plates of Blue Compact Objects to Study And Interpret the Long Term Variability of Blazars</t>
  </si>
  <si>
    <t>209178</t>
  </si>
  <si>
    <t>Transporte, Reactividad y Modelado Molecular de Arsénico en Dos Sistemas Hidrológicos, con Contaminación Baja y Alta.</t>
  </si>
  <si>
    <t>207425</t>
  </si>
  <si>
    <t>Genómica de Poblaciones: Estudios en el Maíz Silvestre, el Teosinte (Zea Mays Ssp. Parviglumis y Zea Mays Ssp. Mexicana)</t>
  </si>
  <si>
    <t>207571</t>
  </si>
  <si>
    <t>3/I/2013</t>
  </si>
  <si>
    <t>Estudio Ambiental Integrado de la Laguna Costera en Términos (Estado de Campeche, México)</t>
  </si>
  <si>
    <t>207575</t>
  </si>
  <si>
    <t>Métodos de Muestreo para Sistemas Dinámicos de Dimensión Superior</t>
  </si>
  <si>
    <t>209458</t>
  </si>
  <si>
    <t>Hospital General de México "Dr. Eduardo Liceaga"</t>
  </si>
  <si>
    <t>Immune Master-Switches In Spondyloarthritis</t>
  </si>
  <si>
    <t>219748</t>
  </si>
  <si>
    <t>Instituto Tecnológico y de Estudios Superiores de Monterrey</t>
  </si>
  <si>
    <t>Culturas Cinematográficas en Contexto: Estudio Comparativo de Programación Cinematográfica y Asistencia al Cine en Bélgica y México</t>
  </si>
  <si>
    <t>219749</t>
  </si>
  <si>
    <t>Control, Estimación y Diagnóstico en Dinámica de Vehículos Pasado en Lpv</t>
  </si>
  <si>
    <t>227286</t>
  </si>
  <si>
    <t>Implicación Fisiopatológica del Receptor de Mineralocorticoides Vascular en el daño Renal</t>
  </si>
  <si>
    <t>229524</t>
  </si>
  <si>
    <t>Desarrollo de un Sistema de Ablación con Energía Electromagnética para el Tratamiento de Cáncer</t>
  </si>
  <si>
    <t>232099</t>
  </si>
  <si>
    <t>Estimación Rápida del Tensor de Momentos Sísmicos para Temblores del Noreste de la India.(Continuación del Proyecto No. 163990)</t>
  </si>
  <si>
    <t>247029</t>
  </si>
  <si>
    <t>Centro de Investigación y Asistencia en Tecnología y Diseño del Estado de Jalisco A.C. (CIATEJ)</t>
  </si>
  <si>
    <t>12/III/2014</t>
  </si>
  <si>
    <t>I010/598/2014</t>
  </si>
  <si>
    <t>Modelado, Análisis y Control de Sistemas Eléctricos de Potencia: un Enfoque Energético</t>
  </si>
  <si>
    <t>249543</t>
  </si>
  <si>
    <t>Universidad Autónoma de Sinaloa</t>
  </si>
  <si>
    <t>Influencia de la Variabilidad Climática en las Comunidades Zooplanctónicas en Tres Zonas Costeras de Francia y México: Importancia de los Observatorios Ambientales.</t>
  </si>
  <si>
    <t>249556</t>
  </si>
  <si>
    <t>Formación de Recursos Humanos de Alto Nivel en Programas de Posgrado de Calidad en el Extranjero</t>
  </si>
  <si>
    <t>Modelo de servicios integrales para la consolidación y actualización tecnológica de los CPI y el CONACYT</t>
  </si>
  <si>
    <t>279960</t>
  </si>
  <si>
    <t>FOINS 6/XXVII-E/2016</t>
  </si>
  <si>
    <t>FON.INST./349/2016</t>
  </si>
  <si>
    <t>Convocatoria 2018 Fondo Concursable para el Posicionamiento Nacional e Internacional de Revistas de Ciencia y Tecnología editadas en México</t>
  </si>
  <si>
    <t>FOINS 3/XIV/2018</t>
  </si>
  <si>
    <t>Universidad Autónoma Metropolitana</t>
  </si>
  <si>
    <t>Sociedad Botánica de México, A.C.</t>
  </si>
  <si>
    <t>Consolidación de la revista Botanical Sciences en accesibilidad, capacidad y contenido de su sitio web</t>
  </si>
  <si>
    <t>297289</t>
  </si>
  <si>
    <t>FON.INST./351/2018</t>
  </si>
  <si>
    <t>Sociedad para el Estudio y Conservación de las Aves en México, A.C.</t>
  </si>
  <si>
    <t>Posicionamiento nacional e internacional de Huitzil, Revista Mexicana de Ornitología en el ámbito digital</t>
  </si>
  <si>
    <t>297305</t>
  </si>
  <si>
    <t>FON.INST./353/2018</t>
  </si>
  <si>
    <t>Transición a la edición continua y estrategias de mejoramiento del impacto de la Revista Mexicana de Ciencias Pecuarias</t>
  </si>
  <si>
    <t>297315</t>
  </si>
  <si>
    <t>FON.INST./374/2018</t>
  </si>
  <si>
    <t>Asociación Farmacéutica Mexicana</t>
  </si>
  <si>
    <t>Formación y consolidación de la plataforma editorial digital de la Revista Mexicana de Ciencias Farmacéuticas. El acceso abierto como vía para incrementar su accesibilidad y visibilidad internacional</t>
  </si>
  <si>
    <t>297350</t>
  </si>
  <si>
    <t>FON.INST./391/2018</t>
  </si>
  <si>
    <t>Reingeniería de procesos para transitar a la edición continua y estrategias visibilidad del sitio web de la Revista Mexicana de Ciencias Agrícolas</t>
  </si>
  <si>
    <t>297359</t>
  </si>
  <si>
    <t>FON.INST./364/2018</t>
  </si>
  <si>
    <t>Sociedad Mexicana de Ingeniería Biomédica</t>
  </si>
  <si>
    <t>Aumento del impacto y visibilidad de la Revista Mexicana de Ingeniería Biomédica mediante la aplicación de una estrategia multidimensional</t>
  </si>
  <si>
    <t>297365</t>
  </si>
  <si>
    <t>FON.INST./393/2018</t>
  </si>
  <si>
    <t>Transición a la gestión electrónica efectiva y aseguramiento de la calidad de la revista Agrociencia</t>
  </si>
  <si>
    <t>297380</t>
  </si>
  <si>
    <t>FON.INST./398/2018</t>
  </si>
  <si>
    <t>Sociedad Mexicana de Urología, Colegio de Profesionistas, A.C.</t>
  </si>
  <si>
    <t>Plan de Mejoramiento de los Procesos Editoriales y de Visibilidad Web de la Revista Mexicana de Urología</t>
  </si>
  <si>
    <t>297381</t>
  </si>
  <si>
    <t>FON.INST./426/2018</t>
  </si>
  <si>
    <t>Fundación Clínica Medica Sur</t>
  </si>
  <si>
    <t>Plan de reingeniería editorial para el fortalecimiento administrativo, informático y técnico en la producción y divulgación científica de la revista Annals of Hepatology</t>
  </si>
  <si>
    <t>297384</t>
  </si>
  <si>
    <t>FON.INST./400/2018</t>
  </si>
  <si>
    <t>Centro de Ingeniería y Desarrollo Industrial (CIDESI)</t>
  </si>
  <si>
    <t>Centros Públicos de Investigación CONACYT ante las Tecnologías Disruptivas</t>
  </si>
  <si>
    <t>El cambio tecnológico disruptivo en los sectores productivos estratégicos en México: efectos, inventario de las capacidades y diseño de una estrategia nacional para su aprovechamiento</t>
  </si>
  <si>
    <t>297680</t>
  </si>
  <si>
    <t>FOINS 4/XVIII/2018</t>
  </si>
  <si>
    <t>FON.INST./310/2018</t>
  </si>
  <si>
    <t>Centro de Investigación en Alimentación y Desarrollo A.C. (CIAD)</t>
  </si>
  <si>
    <t>Visión de largo aliento para el sector de alimentos en México: una agenda para el sector desde una perspectiva tecnológica.</t>
  </si>
  <si>
    <t>297686</t>
  </si>
  <si>
    <t>FON.INST./418/2018</t>
  </si>
  <si>
    <t>Héctor Alfonso Álvarez Covarrubias</t>
  </si>
  <si>
    <t>Formación de capital humano especializado, que se realizará en el German Heart Centre, en Munich, Alemania.</t>
  </si>
  <si>
    <t>FON.INST./02/2019</t>
  </si>
  <si>
    <t>FOINS 3/I/2019</t>
  </si>
  <si>
    <t>Manuel Alcaraz Gutiérrez</t>
  </si>
  <si>
    <t>Beca de estancia técnico profesional en el Centro Nacional de Cirugía de Mínimo Acceso, de la Universidad de Ciencias Médicas de la Habana, la Habana Cuba.</t>
  </si>
  <si>
    <t>FON.INST./15/2019</t>
  </si>
  <si>
    <t>FOINS 9/II/2019</t>
  </si>
  <si>
    <t>José Renán Pérez Pérez</t>
  </si>
  <si>
    <t>Beca de Estancia Técnico Profesional en el Neurological Institute and Epilepsy Center, Cleveland, Ohio.</t>
  </si>
  <si>
    <t>FON.INST./25/2019</t>
  </si>
  <si>
    <t>FOINS 8/II/2019</t>
  </si>
  <si>
    <t>Consorcio Nacional de Recursos de Información Científica y Tecnológica</t>
  </si>
  <si>
    <t>FOINS 9/X/2019</t>
  </si>
  <si>
    <t>Instituto Potosino de Investigación Científica y Tecnológica A.C. (IPICYT)</t>
  </si>
  <si>
    <t>Transformación y consolidación tecnológica de herramientas de replicación síncrona de datos.</t>
  </si>
  <si>
    <t>FOINS 14/VIII/2019</t>
  </si>
  <si>
    <t>FON.INST./-53/2019</t>
  </si>
  <si>
    <t>Derechos de acceso a los articulos, titulos y publicaciones electronicas de la editorial.</t>
  </si>
  <si>
    <t>Capacitación Administrativa en Costeo y Desarrollo de Proyectos</t>
  </si>
  <si>
    <t>FOINS 8/XI/2019</t>
  </si>
  <si>
    <t>FON.INST./-95/2019</t>
  </si>
  <si>
    <t>FOINS 3/XIII/2019</t>
  </si>
  <si>
    <t>Acceso de accesso a los articulos, titulos y publicaciones electronicas de la editorial.</t>
  </si>
  <si>
    <t>Centro de Tecnología Avanzada (CIATEQ)</t>
  </si>
  <si>
    <t>Capitalización del Conocimiento en Manufactura Avanzada</t>
  </si>
  <si>
    <t>FOINS 13/XVI/2019</t>
  </si>
  <si>
    <t>FON.INST./-144/2019</t>
  </si>
  <si>
    <t>Consolidación de los Servicios Tecnológicos, Analíticos y Metrológicos</t>
  </si>
  <si>
    <t>FOINS 10/XVI/2019</t>
  </si>
  <si>
    <t>FON.INST./-147/2019</t>
  </si>
  <si>
    <t>JSTOR</t>
  </si>
  <si>
    <t>FON.INST./94/2019</t>
  </si>
  <si>
    <t>Propuestas de manejo para conservar servicios ecosistémicos de los suelos del bosque de Chapultepec</t>
  </si>
  <si>
    <t>FOINS 3/XVI/2019</t>
  </si>
  <si>
    <t>Análisis de la diversidad de grupos selectos de fauna de importancia ecológica y su relación con el grado de conservación en el Bosque de Chapultepec, Ciudad de México, México</t>
  </si>
  <si>
    <t>Diagnóstico y caracterización integral del arbolado y suelos del Bosque de Chapultepec para fundamentar su manejo y cuantificación-valoración de los servicios ambientales que genera: Etapas: 4, 5 y 6</t>
  </si>
  <si>
    <t>FOINS 14/X/2019</t>
  </si>
  <si>
    <t>FON.INST./-89/2019</t>
  </si>
  <si>
    <t>Programa Nacional Estratégico (ProNacE) en Sistemas Socioecológicos y Sustentabilidad</t>
  </si>
  <si>
    <t>FONCICYT</t>
  </si>
  <si>
    <t>Universidad Nacional Autónoma de México / Coordinación de Investigación Científica / Instituto de Astronomía</t>
  </si>
  <si>
    <t>Convocatoria 2016 CONACYT-NSF/PIRE</t>
  </si>
  <si>
    <t>Astrofísica relativista y del cielo variable con recursos y datos distribuidos</t>
  </si>
  <si>
    <t>FONCICYT 9/XIV/2017</t>
  </si>
  <si>
    <t>CONACYT-BMBF 2016</t>
  </si>
  <si>
    <t xml:space="preserve">RD BIOTEC, SA de CV </t>
  </si>
  <si>
    <t>Desarrollo de un innovador anticuerpo bi-específico como terapia de cáncer contra los receptores tirosina quinasas ErbB4 y EGFR</t>
  </si>
  <si>
    <t>FONCICYT 7/XVI/2017</t>
  </si>
  <si>
    <t>FONCICYT/.03/2018</t>
  </si>
  <si>
    <t>El Colegio de México, AC</t>
  </si>
  <si>
    <t>ANR-CONACYT 2016-2017</t>
  </si>
  <si>
    <t>Trajectories of Social-Ecological Systems in Latin American Watersheds: Facing Complexity and Vulnerability in the context of Climate Change (TRASSE)</t>
  </si>
  <si>
    <t>FONCICYT 5/XVII/2017</t>
  </si>
  <si>
    <t>FONCICYT/.06/2018</t>
  </si>
  <si>
    <t>Centro del Cambio Global y la Sustentabilidad en el Sureste, AC</t>
  </si>
  <si>
    <t>From traditional uses to an integrated valorisation of sediments in the Usumacinta river basin (VAL-USES)</t>
  </si>
  <si>
    <t>FONCICYT 6/XVII/2017</t>
  </si>
  <si>
    <t>FONCICYT/07/2018</t>
  </si>
  <si>
    <t xml:space="preserve">Universidad Autónoma del Estado de Morelos </t>
  </si>
  <si>
    <t>Tercer Convocatoria GACD</t>
  </si>
  <si>
    <t>Comunidades indígenas, cultura local y salud mental en poblaciones adolescentes mexicanas y canadienses: Análisis de una intervención comunitaria</t>
  </si>
  <si>
    <t>FONCICYT 6/XIX/2017</t>
  </si>
  <si>
    <t>FONCICYT/01/2018</t>
  </si>
  <si>
    <t>Universidad Nacional Autónoma de México / Coordinación de Investigación Científica</t>
  </si>
  <si>
    <t>SEP-CONACYT-ANUIES-ECOS NORD Francia 2017</t>
  </si>
  <si>
    <t>Determinación, integración y modelado lógico de la red de regulación genética que rige la diferenciación y maduración de las células T</t>
  </si>
  <si>
    <t>FONCICYT 7/I/2018</t>
  </si>
  <si>
    <t>FONCICYT/25/2018</t>
  </si>
  <si>
    <t>Complejos de cobre bioinspirados para la degradación y aprovechamiento de la biomasa</t>
  </si>
  <si>
    <t>FONCICYT 9/I/2018</t>
  </si>
  <si>
    <t>FONCICYT/26/2018</t>
  </si>
  <si>
    <t>Centro de Investigación Científica y Educación Superior de Ensenada, Baja California</t>
  </si>
  <si>
    <t>CONACYT - NSF/PIRE 2014</t>
  </si>
  <si>
    <t>Síntesis y Post-Procesado de Materiales Ópticos para Aplicaciones Biomédicas: Investigación y Formación de Recursos Humanos</t>
  </si>
  <si>
    <t>FONCICYT 6/XI-E/2015</t>
  </si>
  <si>
    <t>I000/003/2016</t>
  </si>
  <si>
    <t>Convocatoria CONACYT-T-AP DiD</t>
  </si>
  <si>
    <t>Explorando el México Colonial Temprano: Análisis computacional a gran escala de fuentes históricas del siglo XVI</t>
  </si>
  <si>
    <t>FONCICYT 9/II-E/2017</t>
  </si>
  <si>
    <t>Péptidos agonistas de CD47 para tratar el cáncer: del diseño a su implicación en la respuesta inmune</t>
  </si>
  <si>
    <t>FONCICYT 11/I/2018</t>
  </si>
  <si>
    <t>FONCICYT/28/2018</t>
  </si>
  <si>
    <t>Tecnológico Nacional de México / Instituto Tecnológico de Morelia</t>
  </si>
  <si>
    <t>Smart Inverter Security System Integration for Arc Fault Detection on PV Applications Controlled by FPGA</t>
  </si>
  <si>
    <t>FONCICYT 12/I/2018</t>
  </si>
  <si>
    <t>FONCICYT/30/2018</t>
  </si>
  <si>
    <t>Reciclado de metales utilizando líquidos iónicos; caracterización de las interacciones liquido iónico / partícula metálica y su aplicación en los procesos de separación</t>
  </si>
  <si>
    <t>FONCICYT 14/I/2018</t>
  </si>
  <si>
    <t>FONCICYT/32/2018</t>
  </si>
  <si>
    <t>Química de Interfases Acuosas</t>
  </si>
  <si>
    <t>FONCICYT 15/I/2018</t>
  </si>
  <si>
    <t>FONCICYT/27/2018</t>
  </si>
  <si>
    <t>Instituto Nacional de Cancerología</t>
  </si>
  <si>
    <t>CONACYT Unión Europea-CELAC</t>
  </si>
  <si>
    <t>CELAC and European consortium for a personalized medicine approach to Gastric Cancer (LEGACy)</t>
  </si>
  <si>
    <t>FONCICYT 9/XXI/2017</t>
  </si>
  <si>
    <t>FONCICYT/.22/2019</t>
  </si>
  <si>
    <t>Investigaciones y Estudios Superiores, S.C.</t>
  </si>
  <si>
    <t>Convocatoria CONACYT – ESRC 2018 Ciudades Inteligentes</t>
  </si>
  <si>
    <t>Empowering Citizen-Oriented Smart City Innovation in Mexico (ECOSCIM)</t>
  </si>
  <si>
    <t>FONCICYT 13/IV/2018</t>
  </si>
  <si>
    <t>FONCICYT/18/2019</t>
  </si>
  <si>
    <t>Resilient People, Resilient Ecosystems in Smart Cities (RESPiRES)</t>
  </si>
  <si>
    <t>FONCICYT/19/2019</t>
  </si>
  <si>
    <t>Developing co-created smart city solutions for the adaptation and monitoring of hydro-meteorological climate change related risk in Mexico"</t>
  </si>
  <si>
    <t>FONCICYT/17/2019</t>
  </si>
  <si>
    <t>Consorcio de Investigación sobre VIH SIDA TB CISIDAT, A.C.</t>
  </si>
  <si>
    <t>Early detection of cervical cancer in hard-to-reach populations of women through portable and point-of-care HPV testing (ELEVATE)</t>
  </si>
  <si>
    <t>FONCICYT/.21/2019</t>
  </si>
  <si>
    <t>Convocatoria 2018  SEP-CONACYT-ANUIES-ECOS NORD Francia</t>
  </si>
  <si>
    <t>Caracterización morfológica y funcional de gránulos fototróficos utilizados en el tratamiento de aguas</t>
  </si>
  <si>
    <t>FONCICYT 33/V/2018</t>
  </si>
  <si>
    <t>FONCICYT/14/2019</t>
  </si>
  <si>
    <t xml:space="preserve">Caracterización del catabolismo de carbohidratos en Lactococcus lactis y su optimización en la prolongación de la supervivencia en el tracto gastrointestinal </t>
  </si>
  <si>
    <t>FONCICYT/09/2019</t>
  </si>
  <si>
    <t>Comprender y modelar el rol de la estructura del suelo en los procesos de retención, degradación y transporte de contaminantes</t>
  </si>
  <si>
    <t>FONCICYT/13/2019</t>
  </si>
  <si>
    <t>Matematización y Cambio Conceptual</t>
  </si>
  <si>
    <t>FONCICYT/11/2019</t>
  </si>
  <si>
    <t>Nueva generación de algoritmos de control en lazo cerrado para la regulación de glucosa en pacientes diabéticos usando modelos bio-inspirados</t>
  </si>
  <si>
    <t>FONCICYT/25/2019</t>
  </si>
  <si>
    <t>TOBACCO: Control cooperativo basado en eventos tolerante a fallas</t>
  </si>
  <si>
    <t>FONCICYT/26/2019</t>
  </si>
  <si>
    <t>Ingeniería de películas delgadas basadas en compuestos de transición de espín para aplicaciones en micro(opto)-electromecánicos</t>
  </si>
  <si>
    <t>FONCICYT/12/2019</t>
  </si>
  <si>
    <t xml:space="preserve">Magnetismo y rendimiento electroquímico en óxidos dopados con metales alcalinos Magnétisme et performances Electrochimiques Dans les Oxydes Riches en Alkalin (MEDOR) </t>
  </si>
  <si>
    <t>FONCICYT/29/2019</t>
  </si>
  <si>
    <t>Diseñar in silico, sintetizar y evaluar farmacológicamente compuestos con acción multi-target sobre GPR30,Bcl-2 y HDAC8 para su uso potencial en glioblastoma</t>
  </si>
  <si>
    <t>FONCICYT/32/2019</t>
  </si>
  <si>
    <t>Estudio de la regulación, el modo de acción y el papel de Hevin en el cerebro sano y patológico: enfoque en la adicción</t>
  </si>
  <si>
    <t>FONCICYT/27/2019</t>
  </si>
  <si>
    <t>Apoyo Directo</t>
  </si>
  <si>
    <t xml:space="preserve">Universidad de Texas en San Antonio (UTSA) </t>
  </si>
  <si>
    <t>Premio México de Ciencia y Tecnología</t>
  </si>
  <si>
    <t>Premio México de Ciencia y Tecnología 2018</t>
  </si>
  <si>
    <t>37/V/2018</t>
  </si>
  <si>
    <t>FONCICYT 37/V/2018</t>
  </si>
  <si>
    <t>Sarcoma as a model to improve diagnosis and clinical care of rare tumors through a European and Latin American multidisciplinary network (SELNET)</t>
  </si>
  <si>
    <t>Unidad Mixta Internacional – Laboratorio Lefschetz (LaSoL)</t>
  </si>
  <si>
    <t>4/XV/2019</t>
  </si>
  <si>
    <t>FONCICYT 4/XV/2019</t>
  </si>
  <si>
    <t>Programa ConTex para el Intercambio de Investigadores” correspondiente al año 2020</t>
  </si>
  <si>
    <t>7/XVI/2019</t>
  </si>
  <si>
    <t>FONCICYT 7/XVI/2019</t>
  </si>
  <si>
    <t>Pp</t>
  </si>
  <si>
    <t>Nombre del programa</t>
  </si>
  <si>
    <t>Nombre del indicador</t>
  </si>
  <si>
    <t>Definición</t>
  </si>
  <si>
    <t>Método de cálculo</t>
  </si>
  <si>
    <t>Tipo de valor de la meta</t>
  </si>
  <si>
    <t>Unidad de medida</t>
  </si>
  <si>
    <t>Tipo de indicador</t>
  </si>
  <si>
    <t>Dimensión del indicador</t>
  </si>
  <si>
    <t>Frecuencia de medicion</t>
  </si>
  <si>
    <t>Orden</t>
  </si>
  <si>
    <t>Sentido del indicador</t>
  </si>
  <si>
    <t>Tipo de fórmula</t>
  </si>
  <si>
    <t>TERCER TRIMESTRE DE 2019</t>
  </si>
  <si>
    <t>Meta Aprobada</t>
  </si>
  <si>
    <t>Numerador</t>
  </si>
  <si>
    <t>Denominador</t>
  </si>
  <si>
    <t>Meta Ajustada</t>
  </si>
  <si>
    <t xml:space="preserve">Numerado </t>
  </si>
  <si>
    <t>Meta Alcanzada</t>
  </si>
  <si>
    <t>Justificaciones</t>
  </si>
  <si>
    <t>Causa</t>
  </si>
  <si>
    <t xml:space="preserve">Efecto </t>
  </si>
  <si>
    <t>Otros motivos</t>
  </si>
  <si>
    <t>F-002</t>
  </si>
  <si>
    <t>Apoyos para actividades científicas, tecnológicas y de innovación</t>
  </si>
  <si>
    <t xml:space="preserve">Porcentaje de recursos ministrados  </t>
  </si>
  <si>
    <t>Porcentaje de recursos ministrados del Programa, FOINS y FONCICYT respecto a los recursos autorizados a Convocatorias y Apoyos Directos del Programa, FOINS y FONCICYT</t>
  </si>
  <si>
    <t>(Monto de recursos ministrados del Programa, FOINS y FONCICYT en el periodo t/Monto de recursos autorizados a Convocatorias y Apoyos Directos del Programa, FOINS y FONCICYT en el periodo t)*100</t>
  </si>
  <si>
    <t>Relativo</t>
  </si>
  <si>
    <t>Porcentaje</t>
  </si>
  <si>
    <t>Gestión</t>
  </si>
  <si>
    <t>Eficacia</t>
  </si>
  <si>
    <t>Trimestral</t>
  </si>
  <si>
    <t>Ascendente</t>
  </si>
  <si>
    <t>Otro</t>
  </si>
  <si>
    <t>Saldo</t>
  </si>
  <si>
    <t>FOINS 11/IV/2020</t>
  </si>
  <si>
    <t>FOINS 14/V/2020</t>
  </si>
  <si>
    <t>FOINS 3/II/2020</t>
  </si>
  <si>
    <t>FOINS 3/III/2020</t>
  </si>
  <si>
    <t>FOINS 3/VI/2020</t>
  </si>
  <si>
    <t>FOINS 11/V/2020</t>
  </si>
  <si>
    <t>FOINS 16/V/2020</t>
  </si>
  <si>
    <t>Universidad Autónoma del Estado de Morelos</t>
  </si>
  <si>
    <t>Instituto Mexicano de Tecnología del Agua</t>
  </si>
  <si>
    <t>El Colegio de la Frontera Sur (ECOSUR) - Unidad Villahermosa</t>
  </si>
  <si>
    <t>Academia Mexicana de Ciencias, A.C.</t>
  </si>
  <si>
    <t>El Colegio de la Frontera Sur (ECOSUR)</t>
  </si>
  <si>
    <t>Programa</t>
  </si>
  <si>
    <t>FON.INST./-03/2020</t>
  </si>
  <si>
    <t>FON.INST./-09/2020</t>
  </si>
  <si>
    <t>FON.INST./-07/2020</t>
  </si>
  <si>
    <t>FON.INST./-08/2020</t>
  </si>
  <si>
    <t>Rema Solutions, S.A. de C.V.</t>
  </si>
  <si>
    <t>GOMOTION, S.A. de C.V.</t>
  </si>
  <si>
    <t>TINGDIL, S. de R. L. de C. V.</t>
  </si>
  <si>
    <t>Proyección 22, S.A. de C.V.</t>
  </si>
  <si>
    <t>CCSS-Peña Verde S. A. de C. V.</t>
  </si>
  <si>
    <t>Centro de Investigación en Química Aplicada (CIQA)</t>
  </si>
  <si>
    <t>Eco Biosis, S.A. de C.V</t>
  </si>
  <si>
    <t>Bioana, S.A.P.I. de C.V.</t>
  </si>
  <si>
    <t>Bioactivos Agroquímicos de México, S. de R. L. de C. V.</t>
  </si>
  <si>
    <t>Soluciones en Dispositivos Médicos S. de R.L. de C.V.</t>
  </si>
  <si>
    <t>Centro de Investigación y Desarrollo Tecnológico en Electroquímica S.C. (CIDETEQ)</t>
  </si>
  <si>
    <t>Christus - Latam Hub Center of Excellence and Innovation, S.C.</t>
  </si>
  <si>
    <t>Edge Design, S.A. de C.V.</t>
  </si>
  <si>
    <t>INOVACOR, S.A. de C.V.</t>
  </si>
  <si>
    <t>Convocatoria 2019-1 Programa Estratégico Nacional De Tecnología e Innovación Abierta (PENTA)</t>
  </si>
  <si>
    <t>Integración de información energética, ambiental y social para el desarrollo de escenarios de transición sustentable a nivel regional</t>
  </si>
  <si>
    <t>Infraestructura de Ordenamiento y Planeación Unificados para la Sostenibilidad Integral del Territorio</t>
  </si>
  <si>
    <t>Diagnóstico y propuestas para la gestión de los recursos hídricos en las cuatro secciones del Bosque de Chapultepec.</t>
  </si>
  <si>
    <t>Ampliación, complementación y conclusión de diagnóstico y escenarios en los territorios Tren Maya.</t>
  </si>
  <si>
    <t>Programa de Asesoramiento Científico Permanente al Gobierno de México, brindado por los miembros de la Academia Mexicana de Ciencias (AMC) que integran el Consejo Consultivo de Ciencias (CCC) durante el año 2020</t>
  </si>
  <si>
    <t>Desarrollo de programas y proyectos de la Academia Mexicana de Ciencias 2020</t>
  </si>
  <si>
    <t>Colecta de semillas y ubicación de sitios para ensayos de dos variedades de madera balsa (Ochroma pyramidale)</t>
  </si>
  <si>
    <t>Desarrollo de un innovador sistema de purificación de agua a base de plata coloidal y otros componentes en esferas cerámicas de porosidad controlada</t>
  </si>
  <si>
    <t>Etapa Precomercial de la Próxima Evolución De La Bicicleta mediante las Palancas de Pedaleo con Mecanismo BIKESER Automatizado e Inalámbrico que Incrementan Considerablemente la Energía aportada por el Ciclista.</t>
  </si>
  <si>
    <t>Plataforma basada en Inteligencia Artificial para generación de reportes automáticos mediante Predicciones de rendimiento, Deep Learning (auto-aprendizaje) y Robots para aplicaciones específicas.</t>
  </si>
  <si>
    <t>Desarrollo de un pulmón artificial para niños con padecimiento de fibrosis quìstica, cáncer pulmonar y pacientes con  enfermedades pulmonares obstructivas.</t>
  </si>
  <si>
    <t>Validación de metodología integral de captación y seguimiento personalizado de riesgos para el control de Enfermedad Hipertensiva del Embarazo, basada en Tecnologías de la Información y Comunicaciones (TICs).</t>
  </si>
  <si>
    <t>Escalamiento a Nivel Piloto de Tecnologías de Fertilizantes Encapsulados: Fortalecimiento de Cadenas Productivas Sustentables en Favor del Campo Agrícola Mexicano</t>
  </si>
  <si>
    <t>Investigación para el desarrollo de un nuevo producto base seca que sea utilizado como aditivo para el concreto a partir de la transformación de las vinazas de caña de azúcar</t>
  </si>
  <si>
    <t>Producción piloto y demostración tecnológica de nuevo dispositivo para la extracción de coágulos durante un infarto cerebral</t>
  </si>
  <si>
    <t>Desarrollo de un plaguicida botánico de uso agrícola para el control de mosquita blanca_x000D_
_x000D_
Desarrollo de un plaguicida botánico de uso agrícola para el control de mosquita blanca</t>
  </si>
  <si>
    <t>Escalamiento de biosensor para detección de cáncer cervicouterino.</t>
  </si>
  <si>
    <t>Maduración Tecnológica de un Sanitario Sustentable para el Tratamiento y Desinfección de Desecho Humano que no Requiere Conexión al Drenaje ni a la Red Eléctrica (SSust).</t>
  </si>
  <si>
    <t>Consolidación y validación en ambiente real de un sistema de realidad aumentada, implementado en una plataforma integral de telemedicina.</t>
  </si>
  <si>
    <t>Implementación De Filtros De Aguas Residuales Con Base De Carbón Activo Obtenido De Lodos Residuales</t>
  </si>
  <si>
    <t>Desarrollo de un biorreactor para paquete tecnológico de elaboración de tortilla con nixtamalización y molienda integradas</t>
  </si>
  <si>
    <t>Sistema de impresión para cartón corrugado sin consumo de agua</t>
  </si>
  <si>
    <t>FOINS 9/IV/2020</t>
  </si>
  <si>
    <t>FON.INST./107/2019</t>
  </si>
  <si>
    <t>FON.INST./137/2019</t>
  </si>
  <si>
    <t>FON.INST./138/2019</t>
  </si>
  <si>
    <t>FON.INST./140/2019</t>
  </si>
  <si>
    <t>FON.INST./141/2019</t>
  </si>
  <si>
    <t>FON.INST./145/2019</t>
  </si>
  <si>
    <t>FON.INST./146/2019</t>
  </si>
  <si>
    <t>FON.INST./148/2019</t>
  </si>
  <si>
    <t>FON.INST./149/2019</t>
  </si>
  <si>
    <t>FON.INST./152/2019</t>
  </si>
  <si>
    <t>FON.INST./132/2019</t>
  </si>
  <si>
    <t>World Scientific Publishing Pte Ltd</t>
  </si>
  <si>
    <t>Springer Nature Customer Service Center, LLC</t>
  </si>
  <si>
    <t>Organización para la Cooperación y el Desarrollo Económicos (OCDE)</t>
  </si>
  <si>
    <t>Global Intelligence Services LLC</t>
  </si>
  <si>
    <t>American Medical Association</t>
  </si>
  <si>
    <t>Turnitin México, S. de R.L. de C.V.</t>
  </si>
  <si>
    <t>American Society of Mechanical Engineers</t>
  </si>
  <si>
    <t>Cambridge University Press</t>
  </si>
  <si>
    <t>Thieme Publishers Inc.</t>
  </si>
  <si>
    <t>Taylor and Francis Group, LLC.</t>
  </si>
  <si>
    <t>The Royal Society of Chemistry</t>
  </si>
  <si>
    <t>Derechos de acceso y el derecho perpetuo a los articulos, titulos y publicaciones electronicas de la editorial.</t>
  </si>
  <si>
    <t>Derecho de Acceso y derecho de Acceso  continuo a los Artículos, Títulos y Publicaciones Electrónicas de la Editorial.</t>
  </si>
  <si>
    <t>Derechos de acceso vitalicio a los articulos, titulos y publicaciones electrónicas de la "EDITORIAL"</t>
  </si>
  <si>
    <t>Licencia limitada de la HERRAMIENTA para la verificacion de originalidad por documento, perteneciente al PRESTADOR. Copyleaks Inc.</t>
  </si>
  <si>
    <t>Derechos de Acceso y el Derecho Perpetuo a los Articulos, Titulos y Publicaciones Electronicas de la Editorial.</t>
  </si>
  <si>
    <t>Licencia Limitada de las Herramientas para la Verificación de Originalidad y el Flujo de Trabajo por Escrito Pertenecientes al Prestador de Servicios.</t>
  </si>
  <si>
    <t>Derecho de acceso y perpetuidad al año suscrito a los artículos, títulos y publicaciones electrónicas de la Editorial.</t>
  </si>
  <si>
    <t>Derecho de acceso perpetuo, a las publicaciones autorizadas contenidas y especificadas, de la Editorial.</t>
  </si>
  <si>
    <t>Derechos de Acceso a los Articulos, Titulos y Publicaciones Electronicas.</t>
  </si>
  <si>
    <t>NLR17/2019</t>
  </si>
  <si>
    <t>NLR01/2020</t>
  </si>
  <si>
    <t>FONCICYT/36/2019</t>
  </si>
  <si>
    <t>Convocatoria CONACYT-BMBF 2015</t>
  </si>
  <si>
    <t>Evaluación de Riesgos Bioeconómicos debidos a la Sobreexplotación de Acuíferos en Regiones Áridas y Costeras urbanas y agrícolas</t>
  </si>
  <si>
    <t>DAAD PROALMEX 2015</t>
  </si>
  <si>
    <t>Desarrollo de una Plataforma Microfluídica basada en CDs con Sensado Electroquímico y Óptico para Diagnóstico Médico y Monitoreo Ambiental</t>
  </si>
  <si>
    <t>Convocatoria 2016 CONACYT – FRQ</t>
  </si>
  <si>
    <t>El reloj biológico otorga la temporalidad al acceso de señales energéticas al núcleo arqueado: su papel en el desarrollo de diabetes tipo 2</t>
  </si>
  <si>
    <t>Cuarta Convocatoria CONACYT - H2020</t>
  </si>
  <si>
    <t>FI-NEXT</t>
  </si>
  <si>
    <t>Instituto Nacional de Rehabilitación</t>
  </si>
  <si>
    <t>Smart orthotic device to improve Movement capacity of patients suffering from spasticity</t>
  </si>
  <si>
    <t>Movilidad 2015 CONACYT-DST</t>
  </si>
  <si>
    <t>Diseño de un proceso microbiológico para la remoción de pesticidas organofosforados en suministros de agua rural y urbana para países del paralelo 25 norte: México e India</t>
  </si>
  <si>
    <t>Rutas de Acción de Compuestos Organometálicos Anticancerígenos Basados en Rutenio y Osmio</t>
  </si>
  <si>
    <t>15/I-O/2015</t>
  </si>
  <si>
    <t>3/XI-E/2015</t>
  </si>
  <si>
    <t>FONCICYT 3/XXI-E/2016</t>
  </si>
  <si>
    <t>6/I-O/2016</t>
  </si>
  <si>
    <t>FONCICYT/51/2018</t>
  </si>
  <si>
    <t>3/VII-E/2015</t>
  </si>
  <si>
    <t>FONCICYT 16/XXV-E/2016</t>
  </si>
  <si>
    <t>3/I/2020</t>
  </si>
  <si>
    <t>4/I/2020</t>
  </si>
  <si>
    <t>4/III/2020</t>
  </si>
  <si>
    <t>299016</t>
  </si>
  <si>
    <t>299021</t>
  </si>
  <si>
    <t>299044</t>
  </si>
  <si>
    <t>299018</t>
  </si>
  <si>
    <t>299050</t>
  </si>
  <si>
    <t>299017</t>
  </si>
  <si>
    <t>298971</t>
  </si>
  <si>
    <t>299297</t>
  </si>
  <si>
    <t>299118</t>
  </si>
  <si>
    <t>298995</t>
  </si>
  <si>
    <t>298987</t>
  </si>
  <si>
    <t>Knowledge Economy Network (KEN)</t>
  </si>
  <si>
    <t>Centre for Genetic Engineering and Biotechnology (ICGEB)</t>
  </si>
  <si>
    <t>Sociedad Cubana de Oncología</t>
  </si>
  <si>
    <t>Universidad Autónoma de Tlaxcala</t>
  </si>
  <si>
    <t>Instituto Tecnológico de Celaya</t>
  </si>
  <si>
    <t>Instituto Nacional de Astrofísica Óptica y Electrónica (INAOE)</t>
  </si>
  <si>
    <t>Centro de Investigación Científica y de Educación Superior de Ensenada B.C. (CICESE)</t>
  </si>
  <si>
    <t>El Colegio de México A.C.</t>
  </si>
  <si>
    <t>Membresía anual a la Knowledge Economy Network (KEN) correspondiente al año 2019</t>
  </si>
  <si>
    <t>Contribución al International Centre for Genetic Engineering and Biotechnology (ICGEB) correspondiente al año 2019.</t>
  </si>
  <si>
    <t>Congreso Internacional de la Sociedad Cubana de Oncología</t>
  </si>
  <si>
    <t>Convocatoria 2019 SEP-CONACYT-ANUIES-ECOS NORD Francia</t>
  </si>
  <si>
    <t>La contribución de los hermanos a las diferencias individuales en desarrollo, conducta e historias de vida en mamíferos altriciales</t>
  </si>
  <si>
    <t>Simbiosis micorrízica y fertilización de maíz, del estudio de la diversidad fúngica a la selección de cepas</t>
  </si>
  <si>
    <t>Diseño de materiales híbridos polifuncionales a base de óxido de grafeno para la obtención de agentes antimicrobianos</t>
  </si>
  <si>
    <t>Development of packed and fluidized beds of microparticles within microfluidic channels for biomedical applications.</t>
  </si>
  <si>
    <t>Metaloenzimas artificiales con base polimérica.</t>
  </si>
  <si>
    <t>Estudio del comportamiento dinámico de un diodo láser sometido a dispersión estimulada Brillouin.</t>
  </si>
  <si>
    <t>Dispositivos nanofotónicos integrados para tecnologías cuánticas.</t>
  </si>
  <si>
    <t>“¿Qué es lo que se gobierna? Comparando la gobernanza en México y Paris: Solución de conflictos, fallos de gobernanza, nuevas asociaciones y políticas públicas</t>
  </si>
  <si>
    <t>Análisis Cualitativo y Numérico de Problemas Inversos en Cardiología.</t>
  </si>
  <si>
    <t>Geometría Real, Geometría Tropical y Teoría de las Singularidades</t>
  </si>
  <si>
    <t>Diseño Óptimo y Control Avanzado de Dispositivos para la Rehabilitación de la Extremidad Superior</t>
  </si>
  <si>
    <t>FONCICYT 3/I/2020</t>
  </si>
  <si>
    <t>FONCICYT 4/III/2020</t>
  </si>
  <si>
    <t>FONCICYT 6/I/2020</t>
  </si>
  <si>
    <t>FONCICYT 7/I/2020</t>
  </si>
  <si>
    <t>FONCICYT 8/I/2020</t>
  </si>
  <si>
    <t>FONCICYT 9/I/2020</t>
  </si>
  <si>
    <t>FONCICYT 10/I/2020</t>
  </si>
  <si>
    <t>FONCICYT 11/I/2020</t>
  </si>
  <si>
    <t>FONCICYT 12/I/2020</t>
  </si>
  <si>
    <t>FONCICYT 13/I/2020</t>
  </si>
  <si>
    <t>FONCICYT 14/I/2020</t>
  </si>
  <si>
    <t>FONCICYT 15/I/2020</t>
  </si>
  <si>
    <t>FONCICYT 16/I/2020</t>
  </si>
  <si>
    <t>FONCICYT 4/I/2020</t>
  </si>
  <si>
    <t>Fondo Institucional del CONACYT (FOINS)</t>
  </si>
  <si>
    <t>Aportación a FOINS 2020</t>
  </si>
  <si>
    <t>Corporación Mexicana de Investigación en Materiales, SA de CV</t>
  </si>
  <si>
    <t>8/I/2020</t>
  </si>
  <si>
    <t>8/II/2020</t>
  </si>
  <si>
    <t>Creación de Células para desarrollo ágil de software con la capacidad de vincularnos con entidades de la Administración Pública Federal</t>
  </si>
  <si>
    <t>INFORME PRIMER TRIMESTRE  AVANCE DE MIR 2020</t>
  </si>
  <si>
    <t>PRIMER TRIMESTRE DE 2020</t>
  </si>
  <si>
    <t xml:space="preserve">El patrimonio de los fondos es multianual, y se conforma por: las aportaciones de CONACYT,  las aportaciones de terceros, los rendimientos generados, las devoluciones de los sujetos de apoyo y el patrimonio del año anterior. Por lo que la base de cálculo del indicador siempre será dinámica dado el flujo de recursos de los fideicomisos.
*Es importante identificar dos factores que actualmente modificaran de forma considerable el cumplimiento de las metas programadas: por un lado la contingencia del COVID-19 a partir de marzo; y por otro lado, la extinción de fideicomisos a partir de abril, que si bien no afecta al presente trimestre sí afectará los reportes sucesivos. </t>
  </si>
  <si>
    <t xml:space="preserve">*Debido a que los fondos CONACYT son multianuales, el patrimonio de los mismos se conforma por las aportaciones recibidas a lo largo del tiempo y en los años 2019 y 2020 han sido menores a las recibidas en administraciones pasadas.
* Ello afecta el DENOMINADOR DEL INDICADOR  ya que el patrimonio del FOINS y FONCICYT es distinto a lo que era cuando se calcularon las metas. Se solicitará ajustar el denominador.
*Por otro lado, al primer trimestre se proyectan y planean las convocatorias a emitir durante el año y debido a la contingencia COVID-19 las convocatorias no pudieron ser publicadas en los tiempos esperados, por lo cual se espera recuperar el dinamismo al segundo trimestre del año.
</t>
  </si>
  <si>
    <t>El dinamismo en el ejercicio de los recursos durante el primer trimestre ha sido menor al aprobado que era del 27%, debido al retraso que se ha sufrido en la publicación de convocatorias y su debido proceso de evaluación y publicación de resultados. Se espera generar nuevas estrategias durante el año para hacer un cabal ejercicio de los recursos asignados.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</si>
</sst>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dd/mm/yyyy;@"/>
    <numFmt numFmtId="166" formatCode="#,##0;[Red]#,##0"/>
  </numFmts>
  <fonts count="11">
    <font>
      <sz val="11"/>
      <color theme="1"/>
      <name val="Calibri"/>
      <family val="2"/>
      <scheme val="minor"/>
    </font>
    <font>
      <b/>
      <sz val="14"/>
      <color rgb="FFFFFFFF"/>
      <name val="Montserrat ExtraBold"/>
    </font>
    <font>
      <sz val="10"/>
      <color theme="1"/>
      <name val="Verdana"/>
      <family val="2"/>
    </font>
    <font>
      <sz val="11"/>
      <color theme="1"/>
      <name val="Verdana"/>
      <family val="2"/>
    </font>
    <font>
      <sz val="10"/>
      <color rgb="FF000000"/>
      <name val="Verdana"/>
      <family val="2"/>
    </font>
    <font>
      <b/>
      <sz val="14"/>
      <color theme="0"/>
      <name val="Verdana"/>
      <family val="2"/>
    </font>
    <font>
      <b/>
      <sz val="11"/>
      <color theme="1"/>
      <name val="Calibri"/>
      <family val="2"/>
      <scheme val="minor"/>
    </font>
    <font>
      <b/>
      <sz val="12"/>
      <color theme="1"/>
      <name val="Calibri"/>
      <family val="2"/>
      <scheme val="minor"/>
    </font>
    <font>
      <sz val="9"/>
      <color indexed="81"/>
      <name val="Tahoma"/>
      <family val="2"/>
    </font>
    <font>
      <sz val="10"/>
      <name val="Arial"/>
      <family val="2"/>
    </font>
    <font>
      <sz val="12"/>
      <color theme="1"/>
      <name val="Arial"/>
      <family val="2"/>
    </font>
  </fonts>
  <fills count="4">
    <fill>
      <patternFill patternType="none"/>
    </fill>
    <fill>
      <patternFill patternType="gray125"/>
    </fill>
    <fill>
      <patternFill patternType="solid">
        <fgColor rgb="FF9D2449"/>
        <bgColor indexed="64"/>
      </patternFill>
    </fill>
    <fill>
      <patternFill patternType="solid">
        <fgColor theme="5" tint="0.59999389629810485"/>
        <bgColor indexed="64"/>
      </patternFill>
    </fill>
  </fills>
  <borders count="3">
    <border>
      <left/>
      <right/>
      <top/>
      <bottom/>
      <diagonal/>
    </border>
    <border>
      <left style="thin">
        <color theme="5" tint="-0.249977111117893"/>
      </left>
      <right style="thin">
        <color theme="5" tint="-0.249977111117893"/>
      </right>
      <top style="thin">
        <color theme="5" tint="-0.249977111117893"/>
      </top>
      <bottom style="thin">
        <color theme="5" tint="-0.249977111117893"/>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9" fillId="0" borderId="0" applyNumberFormat="0" applyFont="0" applyFill="0" applyBorder="0" applyAlignment="0" applyProtection="0"/>
  </cellStyleXfs>
  <cellXfs count="39">
    <xf numFmtId="0" fontId="0" fillId="0" borderId="0" xfId="0"/>
    <xf numFmtId="0" fontId="2" fillId="0" borderId="0" xfId="0" applyFont="1"/>
    <xf numFmtId="164" fontId="2" fillId="0" borderId="0" xfId="0" applyNumberFormat="1" applyFont="1"/>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4" fillId="0" borderId="0" xfId="0" applyFont="1" applyAlignment="1">
      <alignment vertical="center" wrapText="1"/>
    </xf>
    <xf numFmtId="164" fontId="2" fillId="0" borderId="0" xfId="0" applyNumberFormat="1" applyFont="1" applyAlignment="1">
      <alignment vertical="center" wrapText="1"/>
    </xf>
    <xf numFmtId="0" fontId="2" fillId="0" borderId="0" xfId="0" applyFont="1" applyAlignment="1">
      <alignment horizontal="center"/>
    </xf>
    <xf numFmtId="0" fontId="3" fillId="0" borderId="0" xfId="0" applyFont="1" applyAlignment="1">
      <alignment horizontal="center" vertical="center"/>
    </xf>
    <xf numFmtId="0" fontId="2" fillId="0" borderId="0" xfId="0" applyFont="1" applyAlignment="1">
      <alignment wrapText="1"/>
    </xf>
    <xf numFmtId="164" fontId="2" fillId="0" borderId="0" xfId="0" applyNumberFormat="1" applyFont="1" applyAlignment="1">
      <alignment wrapText="1"/>
    </xf>
    <xf numFmtId="4" fontId="0" fillId="0" borderId="0" xfId="0" applyNumberFormat="1"/>
    <xf numFmtId="0" fontId="0" fillId="0" borderId="0" xfId="0" applyAlignment="1">
      <alignment horizontal="center"/>
    </xf>
    <xf numFmtId="4" fontId="2" fillId="0" borderId="0" xfId="0" applyNumberFormat="1" applyFont="1"/>
    <xf numFmtId="0" fontId="6" fillId="3" borderId="1" xfId="0" applyFont="1" applyFill="1" applyBorder="1" applyAlignment="1" applyProtection="1">
      <alignment horizontal="center" vertical="center" wrapText="1"/>
    </xf>
    <xf numFmtId="0" fontId="0" fillId="0" borderId="1" xfId="0" applyBorder="1" applyAlignment="1">
      <alignment horizontal="center"/>
    </xf>
    <xf numFmtId="0" fontId="0" fillId="0" borderId="1" xfId="0" applyBorder="1"/>
    <xf numFmtId="0" fontId="0" fillId="0" borderId="1" xfId="0" applyBorder="1" applyAlignment="1">
      <alignment horizontal="left"/>
    </xf>
    <xf numFmtId="165" fontId="0" fillId="0" borderId="1" xfId="0" applyNumberFormat="1" applyBorder="1" applyAlignment="1">
      <alignment horizontal="center"/>
    </xf>
    <xf numFmtId="4" fontId="0" fillId="0" borderId="1" xfId="0" applyNumberFormat="1" applyBorder="1"/>
    <xf numFmtId="165" fontId="0" fillId="0" borderId="1" xfId="0" applyNumberFormat="1" applyBorder="1"/>
    <xf numFmtId="0" fontId="1" fillId="2" borderId="0" xfId="0" applyFont="1" applyFill="1" applyAlignment="1">
      <alignment horizontal="center" vertical="center" wrapText="1"/>
    </xf>
    <xf numFmtId="0" fontId="6" fillId="0" borderId="0" xfId="0" applyFont="1"/>
    <xf numFmtId="4" fontId="6" fillId="0" borderId="0" xfId="0" applyNumberFormat="1" applyFont="1"/>
    <xf numFmtId="0" fontId="7" fillId="0" borderId="0" xfId="0" applyFont="1" applyAlignment="1">
      <alignment horizontal="center"/>
    </xf>
    <xf numFmtId="0" fontId="1" fillId="2" borderId="0" xfId="0" applyFont="1" applyFill="1" applyAlignment="1">
      <alignment horizontal="center" wrapText="1"/>
    </xf>
    <xf numFmtId="0" fontId="1" fillId="2" borderId="0" xfId="0" applyFont="1" applyFill="1" applyAlignment="1">
      <alignment horizontal="center" vertical="center" wrapText="1"/>
    </xf>
    <xf numFmtId="0" fontId="0" fillId="0" borderId="1" xfId="0" applyBorder="1" applyAlignment="1">
      <alignment wrapText="1"/>
    </xf>
    <xf numFmtId="49" fontId="0" fillId="0" borderId="1" xfId="0" applyNumberFormat="1" applyBorder="1" applyAlignment="1">
      <alignment horizontal="left"/>
    </xf>
    <xf numFmtId="49" fontId="6" fillId="3" borderId="1" xfId="0" applyNumberFormat="1" applyFont="1" applyFill="1" applyBorder="1" applyAlignment="1" applyProtection="1">
      <alignment horizontal="center" vertical="center" wrapText="1"/>
    </xf>
    <xf numFmtId="0" fontId="3" fillId="0" borderId="0" xfId="0" applyFont="1" applyAlignment="1">
      <alignment vertical="center"/>
    </xf>
    <xf numFmtId="166" fontId="2" fillId="0" borderId="0" xfId="0" applyNumberFormat="1" applyFont="1" applyAlignment="1">
      <alignment vertical="center" wrapText="1"/>
    </xf>
    <xf numFmtId="0" fontId="10" fillId="0" borderId="2" xfId="0" applyFont="1" applyFill="1" applyBorder="1" applyAlignment="1">
      <alignment vertical="center" wrapText="1"/>
    </xf>
    <xf numFmtId="0" fontId="7" fillId="0" borderId="0" xfId="0" applyFont="1" applyAlignment="1">
      <alignment horizontal="center"/>
    </xf>
    <xf numFmtId="0" fontId="1" fillId="2" borderId="0" xfId="0" applyFont="1" applyFill="1" applyAlignment="1">
      <alignment horizontal="center" wrapText="1"/>
    </xf>
    <xf numFmtId="0" fontId="1" fillId="2" borderId="0" xfId="0" applyFont="1" applyFill="1" applyAlignment="1">
      <alignment horizontal="center" vertical="center" wrapText="1"/>
    </xf>
    <xf numFmtId="0" fontId="5" fillId="2" borderId="0" xfId="0" applyFont="1" applyFill="1" applyAlignment="1">
      <alignment horizontal="center" vertical="center" wrapText="1"/>
    </xf>
  </cellXfs>
  <cellStyles count="2">
    <cellStyle name="Normal" xfId="0" builtinId="0"/>
    <cellStyle name="Normal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O141"/>
  <sheetViews>
    <sheetView topLeftCell="A3" zoomScale="85" zoomScaleNormal="85" workbookViewId="0">
      <pane ySplit="6" topLeftCell="A9" activePane="bottomLeft" state="frozen"/>
      <selection activeCell="L1668" sqref="L1668"/>
      <selection pane="bottomLeft" activeCell="G143" sqref="G143"/>
    </sheetView>
  </sheetViews>
  <sheetFormatPr baseColWidth="10" defaultColWidth="11.44140625" defaultRowHeight="14.4"/>
  <cols>
    <col min="1" max="1" width="8.33203125" customWidth="1"/>
    <col min="2" max="2" width="26.44140625" customWidth="1"/>
    <col min="3" max="3" width="17.33203125" customWidth="1"/>
    <col min="4" max="4" width="20.109375" customWidth="1"/>
    <col min="5" max="5" width="21.88671875" customWidth="1"/>
    <col min="6" max="6" width="19.109375" customWidth="1"/>
    <col min="7" max="7" width="18.5546875" customWidth="1"/>
    <col min="8" max="8" width="17" customWidth="1"/>
    <col min="9" max="9" width="18.6640625" customWidth="1"/>
    <col min="10" max="10" width="14.88671875" customWidth="1"/>
    <col min="11" max="11" width="19.33203125" customWidth="1"/>
    <col min="12" max="12" width="16" customWidth="1"/>
    <col min="13" max="14" width="17.109375" customWidth="1"/>
    <col min="15" max="15" width="19.6640625" bestFit="1" customWidth="1"/>
  </cols>
  <sheetData>
    <row r="3" spans="1:15" ht="15.6">
      <c r="A3" s="35" t="s">
        <v>477</v>
      </c>
      <c r="B3" s="35"/>
      <c r="C3" s="35"/>
      <c r="D3" s="35"/>
      <c r="E3" s="35"/>
      <c r="F3" s="35"/>
      <c r="G3" s="35"/>
      <c r="H3" s="35"/>
      <c r="I3" s="35"/>
      <c r="J3" s="35"/>
      <c r="K3" s="35"/>
      <c r="L3" s="35"/>
      <c r="M3" s="35"/>
      <c r="N3" s="26"/>
    </row>
    <row r="4" spans="1:15" ht="15.6">
      <c r="A4" s="35" t="s">
        <v>0</v>
      </c>
      <c r="B4" s="35"/>
      <c r="C4" s="35"/>
      <c r="D4" s="35"/>
      <c r="E4" s="35"/>
      <c r="F4" s="35"/>
      <c r="G4" s="35"/>
      <c r="H4" s="35"/>
      <c r="I4" s="35"/>
      <c r="J4" s="35"/>
      <c r="K4" s="35"/>
      <c r="L4" s="35"/>
      <c r="M4" s="35"/>
      <c r="N4" s="26"/>
    </row>
    <row r="7" spans="1:15">
      <c r="A7" s="14">
        <f>SUBTOTAL(3,A9:A141)</f>
        <v>130</v>
      </c>
      <c r="G7" s="24">
        <f>SUBTOTAL(3,G9:G112)</f>
        <v>104</v>
      </c>
      <c r="I7" s="24">
        <f>COUNTIF(I9:I112,"&gt;1-1-19")</f>
        <v>47</v>
      </c>
      <c r="L7" s="13">
        <f>SUBTOTAL(9,L9:L197)</f>
        <v>509415145.99000001</v>
      </c>
      <c r="M7" s="25">
        <f>SUBTOTAL(9,M9:M197)</f>
        <v>349579175.03000003</v>
      </c>
      <c r="N7" s="25"/>
    </row>
    <row r="8" spans="1:15" ht="57" customHeight="1">
      <c r="A8" s="16" t="s">
        <v>1</v>
      </c>
      <c r="B8" s="16" t="s">
        <v>2</v>
      </c>
      <c r="C8" s="16" t="s">
        <v>3</v>
      </c>
      <c r="D8" s="16" t="s">
        <v>4</v>
      </c>
      <c r="E8" s="31" t="s">
        <v>5</v>
      </c>
      <c r="F8" s="16" t="s">
        <v>6</v>
      </c>
      <c r="G8" s="16" t="s">
        <v>7</v>
      </c>
      <c r="H8" s="16" t="s">
        <v>8</v>
      </c>
      <c r="I8" s="16" t="s">
        <v>9</v>
      </c>
      <c r="J8" s="16" t="s">
        <v>10</v>
      </c>
      <c r="K8" s="16" t="s">
        <v>11</v>
      </c>
      <c r="L8" s="16" t="s">
        <v>12</v>
      </c>
      <c r="M8" s="16" t="s">
        <v>13</v>
      </c>
      <c r="N8" s="16" t="s">
        <v>310</v>
      </c>
      <c r="O8" s="16" t="s">
        <v>14</v>
      </c>
    </row>
    <row r="9" spans="1:15" ht="15.75" customHeight="1">
      <c r="A9" s="17">
        <v>1</v>
      </c>
      <c r="B9" s="18" t="s">
        <v>32</v>
      </c>
      <c r="C9" s="18" t="s">
        <v>33</v>
      </c>
      <c r="D9" s="18" t="s">
        <v>34</v>
      </c>
      <c r="E9" s="30" t="s">
        <v>35</v>
      </c>
      <c r="F9" s="18" t="s">
        <v>36</v>
      </c>
      <c r="G9" s="18" t="s">
        <v>15</v>
      </c>
      <c r="H9" s="18" t="s">
        <v>37</v>
      </c>
      <c r="I9" s="20">
        <v>41913</v>
      </c>
      <c r="J9" s="18" t="s">
        <v>28</v>
      </c>
      <c r="K9" s="20">
        <v>42390</v>
      </c>
      <c r="L9" s="21">
        <v>35000</v>
      </c>
      <c r="M9" s="21">
        <v>0</v>
      </c>
      <c r="N9" s="21">
        <f>L9-M9</f>
        <v>35000</v>
      </c>
      <c r="O9" s="18"/>
    </row>
    <row r="10" spans="1:15">
      <c r="A10" s="17">
        <v>2</v>
      </c>
      <c r="B10" s="18" t="s">
        <v>19</v>
      </c>
      <c r="C10" s="18" t="s">
        <v>40</v>
      </c>
      <c r="D10" s="18" t="s">
        <v>42</v>
      </c>
      <c r="E10" s="30" t="s">
        <v>43</v>
      </c>
      <c r="F10" s="18" t="s">
        <v>36</v>
      </c>
      <c r="G10" s="18" t="s">
        <v>15</v>
      </c>
      <c r="H10" s="18" t="s">
        <v>44</v>
      </c>
      <c r="I10" s="20">
        <v>41394</v>
      </c>
      <c r="J10" s="18" t="s">
        <v>28</v>
      </c>
      <c r="K10" s="20">
        <v>41768</v>
      </c>
      <c r="L10" s="21">
        <v>84000</v>
      </c>
      <c r="M10" s="21">
        <v>0</v>
      </c>
      <c r="N10" s="21">
        <f t="shared" ref="N10:N26" si="0">L10-M10</f>
        <v>84000</v>
      </c>
      <c r="O10" s="18"/>
    </row>
    <row r="11" spans="1:15">
      <c r="A11" s="17">
        <v>3</v>
      </c>
      <c r="B11" s="18" t="s">
        <v>19</v>
      </c>
      <c r="C11" s="18" t="s">
        <v>40</v>
      </c>
      <c r="D11" s="18" t="s">
        <v>45</v>
      </c>
      <c r="E11" s="30" t="s">
        <v>46</v>
      </c>
      <c r="F11" s="18" t="s">
        <v>36</v>
      </c>
      <c r="G11" s="18" t="s">
        <v>15</v>
      </c>
      <c r="H11" s="18" t="s">
        <v>44</v>
      </c>
      <c r="I11" s="20">
        <v>41394</v>
      </c>
      <c r="J11" s="18" t="s">
        <v>28</v>
      </c>
      <c r="K11" s="20">
        <v>42072</v>
      </c>
      <c r="L11" s="21">
        <v>40000</v>
      </c>
      <c r="M11" s="21">
        <v>0</v>
      </c>
      <c r="N11" s="21">
        <f t="shared" si="0"/>
        <v>40000</v>
      </c>
      <c r="O11" s="18"/>
    </row>
    <row r="12" spans="1:15">
      <c r="A12" s="17">
        <v>4</v>
      </c>
      <c r="B12" s="18" t="s">
        <v>26</v>
      </c>
      <c r="C12" s="18" t="s">
        <v>40</v>
      </c>
      <c r="D12" s="18" t="s">
        <v>47</v>
      </c>
      <c r="E12" s="30" t="s">
        <v>48</v>
      </c>
      <c r="F12" s="18" t="s">
        <v>36</v>
      </c>
      <c r="G12" s="18" t="s">
        <v>15</v>
      </c>
      <c r="H12" s="18" t="s">
        <v>41</v>
      </c>
      <c r="I12" s="20">
        <v>41348</v>
      </c>
      <c r="J12" s="18" t="s">
        <v>28</v>
      </c>
      <c r="K12" s="20">
        <v>41600</v>
      </c>
      <c r="L12" s="21">
        <v>105000</v>
      </c>
      <c r="M12" s="21">
        <v>0</v>
      </c>
      <c r="N12" s="21">
        <f t="shared" si="0"/>
        <v>105000</v>
      </c>
      <c r="O12" s="18"/>
    </row>
    <row r="13" spans="1:15">
      <c r="A13" s="17">
        <v>5</v>
      </c>
      <c r="B13" s="18" t="s">
        <v>19</v>
      </c>
      <c r="C13" s="18" t="s">
        <v>40</v>
      </c>
      <c r="D13" s="18" t="s">
        <v>49</v>
      </c>
      <c r="E13" s="30" t="s">
        <v>50</v>
      </c>
      <c r="F13" s="18" t="s">
        <v>36</v>
      </c>
      <c r="G13" s="18" t="s">
        <v>15</v>
      </c>
      <c r="H13" s="18" t="s">
        <v>51</v>
      </c>
      <c r="I13" s="20">
        <v>41348</v>
      </c>
      <c r="J13" s="18" t="s">
        <v>28</v>
      </c>
      <c r="K13" s="20">
        <v>41550</v>
      </c>
      <c r="L13" s="21">
        <v>210000</v>
      </c>
      <c r="M13" s="21">
        <v>0</v>
      </c>
      <c r="N13" s="21">
        <f t="shared" si="0"/>
        <v>210000</v>
      </c>
      <c r="O13" s="18"/>
    </row>
    <row r="14" spans="1:15">
      <c r="A14" s="17">
        <v>6</v>
      </c>
      <c r="B14" s="18" t="s">
        <v>19</v>
      </c>
      <c r="C14" s="18" t="s">
        <v>40</v>
      </c>
      <c r="D14" s="18" t="s">
        <v>52</v>
      </c>
      <c r="E14" s="30" t="s">
        <v>53</v>
      </c>
      <c r="F14" s="18" t="s">
        <v>36</v>
      </c>
      <c r="G14" s="18" t="s">
        <v>15</v>
      </c>
      <c r="H14" s="18" t="s">
        <v>51</v>
      </c>
      <c r="I14" s="20">
        <v>41348</v>
      </c>
      <c r="J14" s="18" t="s">
        <v>28</v>
      </c>
      <c r="K14" s="20">
        <v>41568</v>
      </c>
      <c r="L14" s="21">
        <v>210000</v>
      </c>
      <c r="M14" s="21">
        <v>0</v>
      </c>
      <c r="N14" s="21">
        <f t="shared" si="0"/>
        <v>210000</v>
      </c>
      <c r="O14" s="18"/>
    </row>
    <row r="15" spans="1:15">
      <c r="A15" s="17">
        <v>7</v>
      </c>
      <c r="B15" s="18" t="s">
        <v>19</v>
      </c>
      <c r="C15" s="18" t="s">
        <v>40</v>
      </c>
      <c r="D15" s="18" t="s">
        <v>54</v>
      </c>
      <c r="E15" s="30" t="s">
        <v>55</v>
      </c>
      <c r="F15" s="18" t="s">
        <v>36</v>
      </c>
      <c r="G15" s="18" t="s">
        <v>15</v>
      </c>
      <c r="H15" s="18" t="s">
        <v>44</v>
      </c>
      <c r="I15" s="20">
        <v>41394</v>
      </c>
      <c r="J15" s="18" t="s">
        <v>28</v>
      </c>
      <c r="K15" s="20">
        <v>42100</v>
      </c>
      <c r="L15" s="21">
        <v>97600</v>
      </c>
      <c r="M15" s="21">
        <v>0</v>
      </c>
      <c r="N15" s="21">
        <f t="shared" si="0"/>
        <v>97600</v>
      </c>
      <c r="O15" s="18"/>
    </row>
    <row r="16" spans="1:15">
      <c r="A16" s="17">
        <v>8</v>
      </c>
      <c r="B16" s="18" t="s">
        <v>56</v>
      </c>
      <c r="C16" s="18" t="s">
        <v>40</v>
      </c>
      <c r="D16" s="18" t="s">
        <v>57</v>
      </c>
      <c r="E16" s="30" t="s">
        <v>58</v>
      </c>
      <c r="F16" s="18" t="s">
        <v>36</v>
      </c>
      <c r="G16" s="18" t="s">
        <v>15</v>
      </c>
      <c r="H16" s="18" t="s">
        <v>44</v>
      </c>
      <c r="I16" s="20">
        <v>41394</v>
      </c>
      <c r="J16" s="18" t="s">
        <v>28</v>
      </c>
      <c r="K16" s="20">
        <v>42149</v>
      </c>
      <c r="L16" s="21">
        <v>68000</v>
      </c>
      <c r="M16" s="21">
        <v>0</v>
      </c>
      <c r="N16" s="21">
        <f t="shared" si="0"/>
        <v>68000</v>
      </c>
      <c r="O16" s="18"/>
    </row>
    <row r="17" spans="1:15">
      <c r="A17" s="17">
        <v>9</v>
      </c>
      <c r="B17" s="18" t="s">
        <v>59</v>
      </c>
      <c r="C17" s="18" t="s">
        <v>40</v>
      </c>
      <c r="D17" s="18" t="s">
        <v>60</v>
      </c>
      <c r="E17" s="30" t="s">
        <v>61</v>
      </c>
      <c r="F17" s="18" t="s">
        <v>36</v>
      </c>
      <c r="G17" s="18" t="s">
        <v>15</v>
      </c>
      <c r="H17" s="18" t="s">
        <v>44</v>
      </c>
      <c r="I17" s="20">
        <v>41394</v>
      </c>
      <c r="J17" s="18" t="s">
        <v>28</v>
      </c>
      <c r="K17" s="20">
        <v>42051</v>
      </c>
      <c r="L17" s="21">
        <v>187200</v>
      </c>
      <c r="M17" s="21">
        <v>187200</v>
      </c>
      <c r="N17" s="21">
        <f t="shared" si="0"/>
        <v>0</v>
      </c>
      <c r="O17" s="18"/>
    </row>
    <row r="18" spans="1:15">
      <c r="A18" s="17">
        <v>10</v>
      </c>
      <c r="B18" s="18" t="s">
        <v>59</v>
      </c>
      <c r="C18" s="18" t="s">
        <v>40</v>
      </c>
      <c r="D18" s="18" t="s">
        <v>62</v>
      </c>
      <c r="E18" s="30" t="s">
        <v>63</v>
      </c>
      <c r="F18" s="18" t="s">
        <v>36</v>
      </c>
      <c r="G18" s="18" t="s">
        <v>15</v>
      </c>
      <c r="H18" s="18" t="s">
        <v>44</v>
      </c>
      <c r="I18" s="20">
        <v>41394</v>
      </c>
      <c r="J18" s="18" t="s">
        <v>28</v>
      </c>
      <c r="K18" s="20">
        <v>42051</v>
      </c>
      <c r="L18" s="21">
        <v>412000</v>
      </c>
      <c r="M18" s="21">
        <v>0</v>
      </c>
      <c r="N18" s="21">
        <f t="shared" si="0"/>
        <v>412000</v>
      </c>
      <c r="O18" s="18"/>
    </row>
    <row r="19" spans="1:15">
      <c r="A19" s="17">
        <v>11</v>
      </c>
      <c r="B19" s="18" t="s">
        <v>19</v>
      </c>
      <c r="C19" s="18" t="s">
        <v>40</v>
      </c>
      <c r="D19" s="18" t="s">
        <v>64</v>
      </c>
      <c r="E19" s="30" t="s">
        <v>65</v>
      </c>
      <c r="F19" s="18" t="s">
        <v>36</v>
      </c>
      <c r="G19" s="18" t="s">
        <v>15</v>
      </c>
      <c r="H19" s="18" t="s">
        <v>44</v>
      </c>
      <c r="I19" s="20">
        <v>41394</v>
      </c>
      <c r="J19" s="18" t="s">
        <v>28</v>
      </c>
      <c r="K19" s="20">
        <v>42074</v>
      </c>
      <c r="L19" s="21">
        <v>230000</v>
      </c>
      <c r="M19" s="21">
        <v>0</v>
      </c>
      <c r="N19" s="21">
        <f t="shared" si="0"/>
        <v>230000</v>
      </c>
      <c r="O19" s="18"/>
    </row>
    <row r="20" spans="1:15">
      <c r="A20" s="17">
        <v>12</v>
      </c>
      <c r="B20" s="18" t="s">
        <v>26</v>
      </c>
      <c r="C20" s="18" t="s">
        <v>40</v>
      </c>
      <c r="D20" s="18" t="s">
        <v>66</v>
      </c>
      <c r="E20" s="30" t="s">
        <v>67</v>
      </c>
      <c r="F20" s="18" t="s">
        <v>36</v>
      </c>
      <c r="G20" s="18" t="s">
        <v>15</v>
      </c>
      <c r="H20" s="18" t="s">
        <v>41</v>
      </c>
      <c r="I20" s="20">
        <v>41348</v>
      </c>
      <c r="J20" s="18" t="s">
        <v>28</v>
      </c>
      <c r="K20" s="20">
        <v>41792</v>
      </c>
      <c r="L20" s="21">
        <v>71500</v>
      </c>
      <c r="M20" s="21">
        <v>0</v>
      </c>
      <c r="N20" s="21">
        <f t="shared" si="0"/>
        <v>71500</v>
      </c>
      <c r="O20" s="18"/>
    </row>
    <row r="21" spans="1:15">
      <c r="A21" s="17">
        <v>13</v>
      </c>
      <c r="B21" s="18" t="s">
        <v>19</v>
      </c>
      <c r="C21" s="18" t="s">
        <v>40</v>
      </c>
      <c r="D21" s="18" t="s">
        <v>68</v>
      </c>
      <c r="E21" s="30" t="s">
        <v>69</v>
      </c>
      <c r="F21" s="18" t="s">
        <v>36</v>
      </c>
      <c r="G21" s="18" t="s">
        <v>15</v>
      </c>
      <c r="H21" s="18" t="s">
        <v>41</v>
      </c>
      <c r="I21" s="20">
        <v>41348</v>
      </c>
      <c r="J21" s="18" t="s">
        <v>28</v>
      </c>
      <c r="K21" s="20">
        <v>42151</v>
      </c>
      <c r="L21" s="21">
        <v>73400</v>
      </c>
      <c r="M21" s="21">
        <v>0</v>
      </c>
      <c r="N21" s="21">
        <f t="shared" si="0"/>
        <v>73400</v>
      </c>
      <c r="O21" s="18"/>
    </row>
    <row r="22" spans="1:15">
      <c r="A22" s="17">
        <v>14</v>
      </c>
      <c r="B22" s="18" t="s">
        <v>19</v>
      </c>
      <c r="C22" s="18" t="s">
        <v>40</v>
      </c>
      <c r="D22" s="18" t="s">
        <v>73</v>
      </c>
      <c r="E22" s="30" t="s">
        <v>74</v>
      </c>
      <c r="F22" s="18" t="s">
        <v>36</v>
      </c>
      <c r="G22" s="18" t="s">
        <v>15</v>
      </c>
      <c r="H22" s="18" t="s">
        <v>71</v>
      </c>
      <c r="I22" s="20">
        <v>41782</v>
      </c>
      <c r="J22" s="18" t="s">
        <v>72</v>
      </c>
      <c r="K22" s="20">
        <v>42194</v>
      </c>
      <c r="L22" s="21">
        <v>129000</v>
      </c>
      <c r="M22" s="21">
        <v>0</v>
      </c>
      <c r="N22" s="21">
        <f t="shared" si="0"/>
        <v>129000</v>
      </c>
      <c r="O22" s="18"/>
    </row>
    <row r="23" spans="1:15">
      <c r="A23" s="17">
        <v>15</v>
      </c>
      <c r="B23" s="18" t="s">
        <v>75</v>
      </c>
      <c r="C23" s="18" t="s">
        <v>40</v>
      </c>
      <c r="D23" s="18" t="s">
        <v>76</v>
      </c>
      <c r="E23" s="30" t="s">
        <v>77</v>
      </c>
      <c r="F23" s="18" t="s">
        <v>36</v>
      </c>
      <c r="G23" s="18" t="s">
        <v>15</v>
      </c>
      <c r="H23" s="18" t="s">
        <v>71</v>
      </c>
      <c r="I23" s="20">
        <v>41782</v>
      </c>
      <c r="J23" s="18" t="s">
        <v>72</v>
      </c>
      <c r="K23" s="20">
        <v>42093</v>
      </c>
      <c r="L23" s="21">
        <v>258000</v>
      </c>
      <c r="M23" s="21">
        <v>129000</v>
      </c>
      <c r="N23" s="21">
        <f t="shared" si="0"/>
        <v>129000</v>
      </c>
      <c r="O23" s="18"/>
    </row>
    <row r="24" spans="1:15">
      <c r="A24" s="17">
        <v>16</v>
      </c>
      <c r="B24" s="18" t="s">
        <v>38</v>
      </c>
      <c r="C24" s="18" t="s">
        <v>39</v>
      </c>
      <c r="D24" s="18" t="s">
        <v>79</v>
      </c>
      <c r="E24" s="30" t="s">
        <v>80</v>
      </c>
      <c r="F24" s="18" t="s">
        <v>36</v>
      </c>
      <c r="G24" s="18" t="s">
        <v>15</v>
      </c>
      <c r="H24" s="18" t="s">
        <v>81</v>
      </c>
      <c r="I24" s="20">
        <v>42724</v>
      </c>
      <c r="J24" s="18" t="s">
        <v>82</v>
      </c>
      <c r="K24" s="20">
        <v>42727</v>
      </c>
      <c r="L24" s="21">
        <v>21819568</v>
      </c>
      <c r="M24" s="21">
        <v>0</v>
      </c>
      <c r="N24" s="21">
        <f t="shared" si="0"/>
        <v>21819568</v>
      </c>
      <c r="O24" s="18"/>
    </row>
    <row r="25" spans="1:15">
      <c r="A25" s="17">
        <v>17</v>
      </c>
      <c r="B25" s="18" t="s">
        <v>86</v>
      </c>
      <c r="C25" s="18" t="s">
        <v>83</v>
      </c>
      <c r="D25" s="18" t="s">
        <v>87</v>
      </c>
      <c r="E25" s="30" t="s">
        <v>88</v>
      </c>
      <c r="F25" s="18" t="s">
        <v>36</v>
      </c>
      <c r="G25" s="18" t="s">
        <v>15</v>
      </c>
      <c r="H25" s="18" t="s">
        <v>84</v>
      </c>
      <c r="I25" s="20">
        <v>43292</v>
      </c>
      <c r="J25" s="18" t="s">
        <v>89</v>
      </c>
      <c r="K25" s="20">
        <v>43431</v>
      </c>
      <c r="L25" s="21">
        <v>128506.6</v>
      </c>
      <c r="M25" s="21">
        <v>0</v>
      </c>
      <c r="N25" s="21">
        <f t="shared" si="0"/>
        <v>128506.6</v>
      </c>
      <c r="O25" s="18"/>
    </row>
    <row r="26" spans="1:15">
      <c r="A26" s="17">
        <v>18</v>
      </c>
      <c r="B26" s="18" t="s">
        <v>90</v>
      </c>
      <c r="C26" s="18" t="s">
        <v>83</v>
      </c>
      <c r="D26" s="18" t="s">
        <v>91</v>
      </c>
      <c r="E26" s="30" t="s">
        <v>92</v>
      </c>
      <c r="F26" s="18" t="s">
        <v>36</v>
      </c>
      <c r="G26" s="18" t="s">
        <v>15</v>
      </c>
      <c r="H26" s="18" t="s">
        <v>84</v>
      </c>
      <c r="I26" s="20">
        <v>43292</v>
      </c>
      <c r="J26" s="18" t="s">
        <v>93</v>
      </c>
      <c r="K26" s="20">
        <v>43432</v>
      </c>
      <c r="L26" s="21">
        <v>109731.29</v>
      </c>
      <c r="M26" s="21">
        <v>0</v>
      </c>
      <c r="N26" s="21">
        <f t="shared" si="0"/>
        <v>109731.29</v>
      </c>
      <c r="O26" s="18"/>
    </row>
    <row r="27" spans="1:15">
      <c r="A27" s="17">
        <v>19</v>
      </c>
      <c r="B27" s="18" t="s">
        <v>30</v>
      </c>
      <c r="C27" s="18" t="s">
        <v>83</v>
      </c>
      <c r="D27" s="18" t="s">
        <v>94</v>
      </c>
      <c r="E27" s="30" t="s">
        <v>95</v>
      </c>
      <c r="F27" s="18" t="s">
        <v>36</v>
      </c>
      <c r="G27" s="18" t="s">
        <v>15</v>
      </c>
      <c r="H27" s="18" t="s">
        <v>84</v>
      </c>
      <c r="I27" s="20">
        <v>43292</v>
      </c>
      <c r="J27" s="18" t="s">
        <v>96</v>
      </c>
      <c r="K27" s="20">
        <v>43431</v>
      </c>
      <c r="L27" s="21">
        <v>130000</v>
      </c>
      <c r="M27" s="21">
        <v>0</v>
      </c>
      <c r="N27" s="21">
        <f t="shared" ref="N27:N35" si="1">L27-M27</f>
        <v>130000</v>
      </c>
      <c r="O27" s="18"/>
    </row>
    <row r="28" spans="1:15">
      <c r="A28" s="17">
        <v>20</v>
      </c>
      <c r="B28" s="18" t="s">
        <v>97</v>
      </c>
      <c r="C28" s="18" t="s">
        <v>83</v>
      </c>
      <c r="D28" s="18" t="s">
        <v>98</v>
      </c>
      <c r="E28" s="30" t="s">
        <v>99</v>
      </c>
      <c r="F28" s="18" t="s">
        <v>36</v>
      </c>
      <c r="G28" s="18" t="s">
        <v>15</v>
      </c>
      <c r="H28" s="18" t="s">
        <v>84</v>
      </c>
      <c r="I28" s="20">
        <v>43292</v>
      </c>
      <c r="J28" s="18" t="s">
        <v>100</v>
      </c>
      <c r="K28" s="20">
        <v>43432</v>
      </c>
      <c r="L28" s="21">
        <v>91605.56</v>
      </c>
      <c r="M28" s="21">
        <v>0</v>
      </c>
      <c r="N28" s="21">
        <f t="shared" si="1"/>
        <v>91605.56</v>
      </c>
      <c r="O28" s="18"/>
    </row>
    <row r="29" spans="1:15">
      <c r="A29" s="17">
        <v>21</v>
      </c>
      <c r="B29" s="18" t="s">
        <v>30</v>
      </c>
      <c r="C29" s="18" t="s">
        <v>83</v>
      </c>
      <c r="D29" s="18" t="s">
        <v>101</v>
      </c>
      <c r="E29" s="30" t="s">
        <v>102</v>
      </c>
      <c r="F29" s="18" t="s">
        <v>36</v>
      </c>
      <c r="G29" s="18" t="s">
        <v>15</v>
      </c>
      <c r="H29" s="18" t="s">
        <v>84</v>
      </c>
      <c r="I29" s="20">
        <v>43292</v>
      </c>
      <c r="J29" s="18" t="s">
        <v>103</v>
      </c>
      <c r="K29" s="20">
        <v>43432</v>
      </c>
      <c r="L29" s="21">
        <v>109724</v>
      </c>
      <c r="M29" s="21">
        <v>0</v>
      </c>
      <c r="N29" s="21">
        <f t="shared" si="1"/>
        <v>109724</v>
      </c>
      <c r="O29" s="18"/>
    </row>
    <row r="30" spans="1:15">
      <c r="A30" s="17">
        <v>22</v>
      </c>
      <c r="B30" s="18" t="s">
        <v>104</v>
      </c>
      <c r="C30" s="18" t="s">
        <v>83</v>
      </c>
      <c r="D30" s="18" t="s">
        <v>105</v>
      </c>
      <c r="E30" s="30" t="s">
        <v>106</v>
      </c>
      <c r="F30" s="18" t="s">
        <v>36</v>
      </c>
      <c r="G30" s="18" t="s">
        <v>15</v>
      </c>
      <c r="H30" s="18" t="s">
        <v>84</v>
      </c>
      <c r="I30" s="20">
        <v>43292</v>
      </c>
      <c r="J30" s="18" t="s">
        <v>107</v>
      </c>
      <c r="K30" s="20">
        <v>43432</v>
      </c>
      <c r="L30" s="21">
        <v>120000</v>
      </c>
      <c r="M30" s="21">
        <v>0</v>
      </c>
      <c r="N30" s="21">
        <f t="shared" si="1"/>
        <v>120000</v>
      </c>
      <c r="O30" s="18"/>
    </row>
    <row r="31" spans="1:15">
      <c r="A31" s="17">
        <v>23</v>
      </c>
      <c r="B31" s="18" t="s">
        <v>27</v>
      </c>
      <c r="C31" s="18" t="s">
        <v>83</v>
      </c>
      <c r="D31" s="18" t="s">
        <v>108</v>
      </c>
      <c r="E31" s="30" t="s">
        <v>109</v>
      </c>
      <c r="F31" s="18" t="s">
        <v>36</v>
      </c>
      <c r="G31" s="18" t="s">
        <v>15</v>
      </c>
      <c r="H31" s="18" t="s">
        <v>84</v>
      </c>
      <c r="I31" s="20">
        <v>43292</v>
      </c>
      <c r="J31" s="18" t="s">
        <v>110</v>
      </c>
      <c r="K31" s="20">
        <v>43432</v>
      </c>
      <c r="L31" s="21">
        <v>127756</v>
      </c>
      <c r="M31" s="21">
        <v>127756</v>
      </c>
      <c r="N31" s="21">
        <f t="shared" si="1"/>
        <v>0</v>
      </c>
      <c r="O31" s="18"/>
    </row>
    <row r="32" spans="1:15">
      <c r="A32" s="17">
        <v>24</v>
      </c>
      <c r="B32" s="18" t="s">
        <v>111</v>
      </c>
      <c r="C32" s="18" t="s">
        <v>83</v>
      </c>
      <c r="D32" s="18" t="s">
        <v>112</v>
      </c>
      <c r="E32" s="30" t="s">
        <v>113</v>
      </c>
      <c r="F32" s="18" t="s">
        <v>36</v>
      </c>
      <c r="G32" s="18" t="s">
        <v>15</v>
      </c>
      <c r="H32" s="18" t="s">
        <v>84</v>
      </c>
      <c r="I32" s="20">
        <v>43292</v>
      </c>
      <c r="J32" s="18" t="s">
        <v>114</v>
      </c>
      <c r="K32" s="20">
        <v>43432</v>
      </c>
      <c r="L32" s="21">
        <v>119786</v>
      </c>
      <c r="M32" s="21">
        <v>119786</v>
      </c>
      <c r="N32" s="21">
        <f t="shared" si="1"/>
        <v>0</v>
      </c>
      <c r="O32" s="18"/>
    </row>
    <row r="33" spans="1:15">
      <c r="A33" s="17">
        <v>25</v>
      </c>
      <c r="B33" s="18" t="s">
        <v>115</v>
      </c>
      <c r="C33" s="18" t="s">
        <v>83</v>
      </c>
      <c r="D33" s="18" t="s">
        <v>116</v>
      </c>
      <c r="E33" s="30" t="s">
        <v>117</v>
      </c>
      <c r="F33" s="18" t="s">
        <v>36</v>
      </c>
      <c r="G33" s="18" t="s">
        <v>15</v>
      </c>
      <c r="H33" s="18" t="s">
        <v>84</v>
      </c>
      <c r="I33" s="20">
        <v>43292</v>
      </c>
      <c r="J33" s="18" t="s">
        <v>118</v>
      </c>
      <c r="K33" s="20">
        <v>43432</v>
      </c>
      <c r="L33" s="21">
        <v>130000</v>
      </c>
      <c r="M33" s="21">
        <v>130000</v>
      </c>
      <c r="N33" s="21">
        <f t="shared" si="1"/>
        <v>0</v>
      </c>
      <c r="O33" s="18"/>
    </row>
    <row r="34" spans="1:15">
      <c r="A34" s="17">
        <v>26</v>
      </c>
      <c r="B34" s="18" t="s">
        <v>119</v>
      </c>
      <c r="C34" s="18" t="s">
        <v>120</v>
      </c>
      <c r="D34" s="18" t="s">
        <v>121</v>
      </c>
      <c r="E34" s="30" t="s">
        <v>122</v>
      </c>
      <c r="F34" s="18" t="s">
        <v>36</v>
      </c>
      <c r="G34" s="18" t="s">
        <v>15</v>
      </c>
      <c r="H34" s="18" t="s">
        <v>123</v>
      </c>
      <c r="I34" s="20">
        <v>43349</v>
      </c>
      <c r="J34" s="18" t="s">
        <v>124</v>
      </c>
      <c r="K34" s="20">
        <v>43403</v>
      </c>
      <c r="L34" s="21">
        <v>2698469</v>
      </c>
      <c r="M34" s="21">
        <v>0</v>
      </c>
      <c r="N34" s="21">
        <f t="shared" si="1"/>
        <v>2698469</v>
      </c>
      <c r="O34" s="18"/>
    </row>
    <row r="35" spans="1:15">
      <c r="A35" s="17">
        <v>27</v>
      </c>
      <c r="B35" s="18" t="s">
        <v>125</v>
      </c>
      <c r="C35" s="18" t="s">
        <v>120</v>
      </c>
      <c r="D35" s="18" t="s">
        <v>126</v>
      </c>
      <c r="E35" s="30" t="s">
        <v>127</v>
      </c>
      <c r="F35" s="18" t="s">
        <v>36</v>
      </c>
      <c r="G35" s="18" t="s">
        <v>15</v>
      </c>
      <c r="H35" s="18" t="s">
        <v>123</v>
      </c>
      <c r="I35" s="20">
        <v>43349</v>
      </c>
      <c r="J35" s="18" t="s">
        <v>128</v>
      </c>
      <c r="K35" s="20">
        <v>43405</v>
      </c>
      <c r="L35" s="21">
        <v>4850000</v>
      </c>
      <c r="M35" s="21">
        <v>0</v>
      </c>
      <c r="N35" s="21">
        <f t="shared" si="1"/>
        <v>4850000</v>
      </c>
      <c r="O35" s="18"/>
    </row>
    <row r="36" spans="1:15">
      <c r="A36" s="17">
        <v>28</v>
      </c>
      <c r="B36" s="18" t="s">
        <v>129</v>
      </c>
      <c r="C36" s="18" t="s">
        <v>78</v>
      </c>
      <c r="D36" s="18" t="s">
        <v>130</v>
      </c>
      <c r="E36" s="30" t="s">
        <v>131</v>
      </c>
      <c r="F36" s="18" t="s">
        <v>36</v>
      </c>
      <c r="G36" s="18" t="s">
        <v>15</v>
      </c>
      <c r="H36" s="18" t="s">
        <v>132</v>
      </c>
      <c r="I36" s="20">
        <v>43511</v>
      </c>
      <c r="J36" s="18"/>
      <c r="K36" s="20">
        <v>43550</v>
      </c>
      <c r="L36" s="21">
        <v>20750.84</v>
      </c>
      <c r="M36" s="21">
        <v>20750.84</v>
      </c>
      <c r="N36" s="21">
        <f t="shared" ref="N36:N40" si="2">L36-M36</f>
        <v>0</v>
      </c>
      <c r="O36" s="18"/>
    </row>
    <row r="37" spans="1:15">
      <c r="A37" s="17">
        <v>29</v>
      </c>
      <c r="B37" s="18" t="s">
        <v>133</v>
      </c>
      <c r="C37" s="18" t="s">
        <v>78</v>
      </c>
      <c r="D37" s="18" t="s">
        <v>134</v>
      </c>
      <c r="E37" s="30" t="s">
        <v>135</v>
      </c>
      <c r="F37" s="18" t="s">
        <v>36</v>
      </c>
      <c r="G37" s="18" t="s">
        <v>15</v>
      </c>
      <c r="H37" s="18" t="s">
        <v>136</v>
      </c>
      <c r="I37" s="20">
        <v>43532</v>
      </c>
      <c r="J37" s="18"/>
      <c r="K37" s="20">
        <v>43572</v>
      </c>
      <c r="L37" s="21">
        <v>41785</v>
      </c>
      <c r="M37" s="21">
        <v>0</v>
      </c>
      <c r="N37" s="21">
        <f t="shared" si="2"/>
        <v>41785</v>
      </c>
      <c r="O37" s="18"/>
    </row>
    <row r="38" spans="1:15">
      <c r="A38" s="17">
        <v>30</v>
      </c>
      <c r="B38" s="18" t="s">
        <v>137</v>
      </c>
      <c r="C38" s="18" t="s">
        <v>78</v>
      </c>
      <c r="D38" s="18" t="s">
        <v>138</v>
      </c>
      <c r="E38" s="30" t="s">
        <v>139</v>
      </c>
      <c r="F38" s="18" t="s">
        <v>36</v>
      </c>
      <c r="G38" s="18" t="s">
        <v>15</v>
      </c>
      <c r="H38" s="18" t="s">
        <v>140</v>
      </c>
      <c r="I38" s="20">
        <v>43532</v>
      </c>
      <c r="J38" s="18"/>
      <c r="K38" s="20">
        <v>43584</v>
      </c>
      <c r="L38" s="21">
        <v>170088.38</v>
      </c>
      <c r="M38" s="21">
        <v>68519.990000000005</v>
      </c>
      <c r="N38" s="21">
        <f t="shared" si="2"/>
        <v>101568.39</v>
      </c>
      <c r="O38" s="18"/>
    </row>
    <row r="39" spans="1:15">
      <c r="A39" s="17">
        <v>31</v>
      </c>
      <c r="B39" s="18" t="s">
        <v>143</v>
      </c>
      <c r="C39" s="18" t="s">
        <v>39</v>
      </c>
      <c r="D39" s="18" t="s">
        <v>144</v>
      </c>
      <c r="E39" s="30">
        <v>299122</v>
      </c>
      <c r="F39" s="18" t="s">
        <v>36</v>
      </c>
      <c r="G39" s="18" t="s">
        <v>15</v>
      </c>
      <c r="H39" s="22" t="s">
        <v>145</v>
      </c>
      <c r="I39" s="22">
        <v>43629</v>
      </c>
      <c r="J39" s="18" t="s">
        <v>146</v>
      </c>
      <c r="K39" s="20">
        <v>43664</v>
      </c>
      <c r="L39" s="21">
        <v>100000</v>
      </c>
      <c r="M39" s="21">
        <v>0</v>
      </c>
      <c r="N39" s="21">
        <f t="shared" si="2"/>
        <v>100000</v>
      </c>
      <c r="O39" s="18"/>
    </row>
    <row r="40" spans="1:15">
      <c r="A40" s="17">
        <v>32</v>
      </c>
      <c r="B40" s="18" t="s">
        <v>143</v>
      </c>
      <c r="C40" s="18" t="s">
        <v>39</v>
      </c>
      <c r="D40" s="18" t="s">
        <v>148</v>
      </c>
      <c r="E40" s="30">
        <v>299509</v>
      </c>
      <c r="F40" s="18" t="s">
        <v>36</v>
      </c>
      <c r="G40" s="18" t="s">
        <v>15</v>
      </c>
      <c r="H40" s="22" t="s">
        <v>149</v>
      </c>
      <c r="I40" s="22">
        <v>43693</v>
      </c>
      <c r="J40" s="18" t="s">
        <v>150</v>
      </c>
      <c r="K40" s="20">
        <v>43706</v>
      </c>
      <c r="L40" s="21">
        <v>15000</v>
      </c>
      <c r="M40" s="21">
        <v>0</v>
      </c>
      <c r="N40" s="21">
        <f t="shared" si="2"/>
        <v>15000</v>
      </c>
      <c r="O40" s="18"/>
    </row>
    <row r="41" spans="1:15">
      <c r="A41" s="17">
        <v>33</v>
      </c>
      <c r="B41" s="18" t="s">
        <v>153</v>
      </c>
      <c r="C41" s="18" t="s">
        <v>39</v>
      </c>
      <c r="D41" s="18" t="s">
        <v>154</v>
      </c>
      <c r="E41" s="30">
        <v>304931</v>
      </c>
      <c r="F41" s="18" t="s">
        <v>36</v>
      </c>
      <c r="G41" s="18" t="s">
        <v>15</v>
      </c>
      <c r="H41" s="22" t="s">
        <v>155</v>
      </c>
      <c r="I41" s="22">
        <v>43781</v>
      </c>
      <c r="J41" s="18" t="s">
        <v>156</v>
      </c>
      <c r="K41" s="20">
        <v>43803</v>
      </c>
      <c r="L41" s="21">
        <v>150000</v>
      </c>
      <c r="M41" s="21">
        <v>150000</v>
      </c>
      <c r="N41" s="21">
        <f t="shared" ref="N41:N95" si="3">L41-M41</f>
        <v>0</v>
      </c>
      <c r="O41" s="18"/>
    </row>
    <row r="42" spans="1:15">
      <c r="A42" s="17">
        <v>34</v>
      </c>
      <c r="B42" s="18" t="s">
        <v>70</v>
      </c>
      <c r="C42" s="18" t="s">
        <v>39</v>
      </c>
      <c r="D42" s="18" t="s">
        <v>157</v>
      </c>
      <c r="E42" s="30">
        <v>304436</v>
      </c>
      <c r="F42" s="18" t="s">
        <v>36</v>
      </c>
      <c r="G42" s="18" t="s">
        <v>15</v>
      </c>
      <c r="H42" s="22" t="s">
        <v>158</v>
      </c>
      <c r="I42" s="22">
        <v>43781</v>
      </c>
      <c r="J42" s="18" t="s">
        <v>159</v>
      </c>
      <c r="K42" s="20">
        <v>43805</v>
      </c>
      <c r="L42" s="21">
        <v>150000</v>
      </c>
      <c r="M42" s="21">
        <v>150000</v>
      </c>
      <c r="N42" s="21">
        <f t="shared" si="3"/>
        <v>0</v>
      </c>
      <c r="O42" s="18"/>
    </row>
    <row r="43" spans="1:15">
      <c r="A43" s="17">
        <v>35</v>
      </c>
      <c r="B43" s="18" t="s">
        <v>160</v>
      </c>
      <c r="C43" s="18" t="s">
        <v>141</v>
      </c>
      <c r="D43" s="18" t="s">
        <v>152</v>
      </c>
      <c r="E43" s="30" t="s">
        <v>161</v>
      </c>
      <c r="F43" s="18" t="s">
        <v>36</v>
      </c>
      <c r="G43" s="18" t="s">
        <v>15</v>
      </c>
      <c r="H43" s="22" t="s">
        <v>142</v>
      </c>
      <c r="I43" s="22">
        <v>43672</v>
      </c>
      <c r="J43" s="18"/>
      <c r="K43" s="20">
        <v>43209</v>
      </c>
      <c r="L43" s="21">
        <v>2939231.42</v>
      </c>
      <c r="M43" s="21">
        <v>2939231.42</v>
      </c>
      <c r="N43" s="21">
        <f t="shared" si="3"/>
        <v>0</v>
      </c>
      <c r="O43" s="18"/>
    </row>
    <row r="44" spans="1:15">
      <c r="A44" s="17">
        <v>36</v>
      </c>
      <c r="B44" s="18" t="s">
        <v>24</v>
      </c>
      <c r="C44" s="18" t="s">
        <v>39</v>
      </c>
      <c r="D44" s="18" t="s">
        <v>162</v>
      </c>
      <c r="E44" s="30">
        <v>302917</v>
      </c>
      <c r="F44" s="18" t="s">
        <v>36</v>
      </c>
      <c r="G44" s="18" t="s">
        <v>15</v>
      </c>
      <c r="H44" s="22" t="s">
        <v>163</v>
      </c>
      <c r="I44" s="22">
        <v>43781</v>
      </c>
      <c r="J44" s="18"/>
      <c r="K44" s="20">
        <v>43839</v>
      </c>
      <c r="L44" s="21">
        <v>2484000</v>
      </c>
      <c r="M44" s="21">
        <v>275000</v>
      </c>
      <c r="N44" s="21">
        <f t="shared" si="3"/>
        <v>2209000</v>
      </c>
      <c r="O44" s="21"/>
    </row>
    <row r="45" spans="1:15">
      <c r="A45" s="17">
        <v>37</v>
      </c>
      <c r="B45" s="18" t="s">
        <v>30</v>
      </c>
      <c r="C45" s="18" t="s">
        <v>39</v>
      </c>
      <c r="D45" s="18" t="s">
        <v>165</v>
      </c>
      <c r="E45" s="30">
        <v>299504</v>
      </c>
      <c r="F45" s="18" t="s">
        <v>36</v>
      </c>
      <c r="G45" s="18" t="s">
        <v>15</v>
      </c>
      <c r="H45" s="22" t="s">
        <v>166</v>
      </c>
      <c r="I45" s="22">
        <v>43672</v>
      </c>
      <c r="J45" s="18" t="s">
        <v>167</v>
      </c>
      <c r="K45" s="20">
        <v>43839</v>
      </c>
      <c r="L45" s="21">
        <v>4035000</v>
      </c>
      <c r="M45" s="21">
        <v>1655000</v>
      </c>
      <c r="N45" s="21">
        <f t="shared" si="3"/>
        <v>2380000</v>
      </c>
      <c r="O45" s="21"/>
    </row>
    <row r="46" spans="1:15">
      <c r="A46" s="17">
        <v>38</v>
      </c>
      <c r="B46" s="18" t="s">
        <v>29</v>
      </c>
      <c r="C46" s="18" t="s">
        <v>39</v>
      </c>
      <c r="D46" s="18" t="s">
        <v>343</v>
      </c>
      <c r="E46" s="30">
        <v>299507</v>
      </c>
      <c r="F46" s="18" t="s">
        <v>36</v>
      </c>
      <c r="G46" s="18" t="s">
        <v>15</v>
      </c>
      <c r="H46" s="22" t="s">
        <v>151</v>
      </c>
      <c r="I46" s="22">
        <v>43735</v>
      </c>
      <c r="J46" s="18"/>
      <c r="K46" s="20">
        <v>43822</v>
      </c>
      <c r="L46" s="21">
        <v>1430658.52</v>
      </c>
      <c r="M46" s="21">
        <v>966439</v>
      </c>
      <c r="N46" s="21">
        <f t="shared" si="3"/>
        <v>464219.52</v>
      </c>
      <c r="O46" s="21"/>
    </row>
    <row r="47" spans="1:15">
      <c r="A47" s="17">
        <v>39</v>
      </c>
      <c r="B47" s="18" t="s">
        <v>20</v>
      </c>
      <c r="C47" s="18" t="s">
        <v>39</v>
      </c>
      <c r="D47" s="18" t="s">
        <v>168</v>
      </c>
      <c r="E47" s="30">
        <v>297982</v>
      </c>
      <c r="F47" s="18" t="s">
        <v>36</v>
      </c>
      <c r="G47" s="18" t="s">
        <v>15</v>
      </c>
      <c r="H47" s="22" t="s">
        <v>151</v>
      </c>
      <c r="I47" s="22">
        <v>43735</v>
      </c>
      <c r="J47" s="18"/>
      <c r="K47" s="20">
        <v>43822</v>
      </c>
      <c r="L47" s="21">
        <v>1867170</v>
      </c>
      <c r="M47" s="21">
        <v>1867170</v>
      </c>
      <c r="N47" s="21">
        <f t="shared" si="3"/>
        <v>0</v>
      </c>
      <c r="O47" s="21"/>
    </row>
    <row r="48" spans="1:15">
      <c r="A48" s="17">
        <v>40</v>
      </c>
      <c r="B48" s="18" t="s">
        <v>19</v>
      </c>
      <c r="C48" s="18" t="s">
        <v>39</v>
      </c>
      <c r="D48" s="18" t="s">
        <v>164</v>
      </c>
      <c r="E48" s="30">
        <v>300197</v>
      </c>
      <c r="F48" s="18" t="s">
        <v>36</v>
      </c>
      <c r="G48" s="18" t="s">
        <v>15</v>
      </c>
      <c r="H48" s="22" t="s">
        <v>311</v>
      </c>
      <c r="I48" s="22">
        <v>43889</v>
      </c>
      <c r="J48" s="18"/>
      <c r="K48" s="20"/>
      <c r="L48" s="21">
        <v>1609000</v>
      </c>
      <c r="M48" s="21">
        <v>0</v>
      </c>
      <c r="N48" s="21">
        <f t="shared" si="3"/>
        <v>1609000</v>
      </c>
      <c r="O48" s="21" t="s">
        <v>17</v>
      </c>
    </row>
    <row r="49" spans="1:15">
      <c r="A49" s="17">
        <v>41</v>
      </c>
      <c r="B49" s="18" t="s">
        <v>318</v>
      </c>
      <c r="C49" s="18" t="s">
        <v>39</v>
      </c>
      <c r="D49" s="18" t="s">
        <v>344</v>
      </c>
      <c r="E49" s="30">
        <v>303670</v>
      </c>
      <c r="F49" s="18" t="s">
        <v>36</v>
      </c>
      <c r="G49" s="18" t="s">
        <v>15</v>
      </c>
      <c r="H49" s="22" t="s">
        <v>312</v>
      </c>
      <c r="I49" s="22">
        <v>43910</v>
      </c>
      <c r="J49" s="18"/>
      <c r="K49" s="20"/>
      <c r="L49" s="21">
        <v>1775000</v>
      </c>
      <c r="M49" s="21">
        <v>0</v>
      </c>
      <c r="N49" s="21">
        <f t="shared" si="3"/>
        <v>1775000</v>
      </c>
      <c r="O49" s="21" t="s">
        <v>17</v>
      </c>
    </row>
    <row r="50" spans="1:15">
      <c r="A50" s="17">
        <v>42</v>
      </c>
      <c r="B50" s="18" t="s">
        <v>320</v>
      </c>
      <c r="C50" s="18" t="s">
        <v>39</v>
      </c>
      <c r="D50" s="18" t="s">
        <v>346</v>
      </c>
      <c r="E50" s="30">
        <v>310067</v>
      </c>
      <c r="F50" s="18" t="s">
        <v>36</v>
      </c>
      <c r="G50" s="18" t="s">
        <v>15</v>
      </c>
      <c r="H50" s="22" t="s">
        <v>314</v>
      </c>
      <c r="I50" s="22">
        <v>43875</v>
      </c>
      <c r="J50" s="18"/>
      <c r="K50" s="20"/>
      <c r="L50" s="21">
        <v>446600</v>
      </c>
      <c r="M50" s="21">
        <v>0</v>
      </c>
      <c r="N50" s="21">
        <f t="shared" si="3"/>
        <v>446600</v>
      </c>
      <c r="O50" s="21" t="s">
        <v>17</v>
      </c>
    </row>
    <row r="51" spans="1:15">
      <c r="A51" s="17">
        <v>43</v>
      </c>
      <c r="B51" s="18" t="s">
        <v>328</v>
      </c>
      <c r="C51" s="18" t="s">
        <v>342</v>
      </c>
      <c r="D51" s="18" t="s">
        <v>350</v>
      </c>
      <c r="E51" s="30">
        <v>302155</v>
      </c>
      <c r="F51" s="18" t="s">
        <v>36</v>
      </c>
      <c r="G51" s="18" t="s">
        <v>15</v>
      </c>
      <c r="H51" s="22" t="s">
        <v>365</v>
      </c>
      <c r="I51" s="22">
        <v>43889</v>
      </c>
      <c r="J51" s="18"/>
      <c r="K51" s="20"/>
      <c r="L51" s="21">
        <v>3436040</v>
      </c>
      <c r="M51" s="21">
        <v>0</v>
      </c>
      <c r="N51" s="21">
        <f t="shared" ref="N51:N80" si="4">L51-M51</f>
        <v>3436040</v>
      </c>
      <c r="O51" s="21" t="s">
        <v>17</v>
      </c>
    </row>
    <row r="52" spans="1:15">
      <c r="A52" s="17">
        <v>44</v>
      </c>
      <c r="B52" s="18" t="s">
        <v>329</v>
      </c>
      <c r="C52" s="18" t="s">
        <v>342</v>
      </c>
      <c r="D52" s="18" t="s">
        <v>351</v>
      </c>
      <c r="E52" s="30">
        <v>302890</v>
      </c>
      <c r="F52" s="18" t="s">
        <v>36</v>
      </c>
      <c r="G52" s="18" t="s">
        <v>15</v>
      </c>
      <c r="H52" s="22" t="s">
        <v>365</v>
      </c>
      <c r="I52" s="22">
        <v>43889</v>
      </c>
      <c r="J52" s="18"/>
      <c r="K52" s="20"/>
      <c r="L52" s="21">
        <v>4947600</v>
      </c>
      <c r="M52" s="21">
        <v>0</v>
      </c>
      <c r="N52" s="21">
        <f t="shared" si="4"/>
        <v>4947600</v>
      </c>
      <c r="O52" s="21" t="s">
        <v>17</v>
      </c>
    </row>
    <row r="53" spans="1:15">
      <c r="A53" s="17">
        <v>45</v>
      </c>
      <c r="B53" s="18" t="s">
        <v>330</v>
      </c>
      <c r="C53" s="18" t="s">
        <v>342</v>
      </c>
      <c r="D53" s="18" t="s">
        <v>352</v>
      </c>
      <c r="E53" s="30">
        <v>303098</v>
      </c>
      <c r="F53" s="18" t="s">
        <v>36</v>
      </c>
      <c r="G53" s="18" t="s">
        <v>15</v>
      </c>
      <c r="H53" s="22" t="s">
        <v>365</v>
      </c>
      <c r="I53" s="22">
        <v>43889</v>
      </c>
      <c r="J53" s="18"/>
      <c r="K53" s="20"/>
      <c r="L53" s="21">
        <v>577150</v>
      </c>
      <c r="M53" s="21">
        <v>0</v>
      </c>
      <c r="N53" s="21">
        <f t="shared" si="4"/>
        <v>577150</v>
      </c>
      <c r="O53" s="21" t="s">
        <v>17</v>
      </c>
    </row>
    <row r="54" spans="1:15">
      <c r="A54" s="17">
        <v>46</v>
      </c>
      <c r="B54" s="18" t="s">
        <v>331</v>
      </c>
      <c r="C54" s="18" t="s">
        <v>342</v>
      </c>
      <c r="D54" s="18" t="s">
        <v>353</v>
      </c>
      <c r="E54" s="30">
        <v>303104</v>
      </c>
      <c r="F54" s="18" t="s">
        <v>36</v>
      </c>
      <c r="G54" s="18" t="s">
        <v>15</v>
      </c>
      <c r="H54" s="22" t="s">
        <v>365</v>
      </c>
      <c r="I54" s="22">
        <v>43889</v>
      </c>
      <c r="J54" s="18"/>
      <c r="K54" s="20"/>
      <c r="L54" s="21">
        <v>3746108.01</v>
      </c>
      <c r="M54" s="21">
        <v>0</v>
      </c>
      <c r="N54" s="21">
        <f t="shared" si="4"/>
        <v>3746108.01</v>
      </c>
      <c r="O54" s="21" t="s">
        <v>17</v>
      </c>
    </row>
    <row r="55" spans="1:15">
      <c r="A55" s="17">
        <v>47</v>
      </c>
      <c r="B55" s="18" t="s">
        <v>332</v>
      </c>
      <c r="C55" s="18" t="s">
        <v>342</v>
      </c>
      <c r="D55" s="18" t="s">
        <v>354</v>
      </c>
      <c r="E55" s="30">
        <v>303195</v>
      </c>
      <c r="F55" s="18" t="s">
        <v>36</v>
      </c>
      <c r="G55" s="18" t="s">
        <v>15</v>
      </c>
      <c r="H55" s="22" t="s">
        <v>365</v>
      </c>
      <c r="I55" s="22">
        <v>43889</v>
      </c>
      <c r="J55" s="18"/>
      <c r="K55" s="20"/>
      <c r="L55" s="21">
        <v>2795334</v>
      </c>
      <c r="M55" s="21">
        <v>0</v>
      </c>
      <c r="N55" s="21">
        <f t="shared" si="4"/>
        <v>2795334</v>
      </c>
      <c r="O55" s="21" t="s">
        <v>17</v>
      </c>
    </row>
    <row r="56" spans="1:15">
      <c r="A56" s="17">
        <v>48</v>
      </c>
      <c r="B56" s="18" t="s">
        <v>333</v>
      </c>
      <c r="C56" s="18" t="s">
        <v>342</v>
      </c>
      <c r="D56" s="18" t="s">
        <v>355</v>
      </c>
      <c r="E56" s="30">
        <v>303383</v>
      </c>
      <c r="F56" s="18" t="s">
        <v>36</v>
      </c>
      <c r="G56" s="18" t="s">
        <v>15</v>
      </c>
      <c r="H56" s="22" t="s">
        <v>365</v>
      </c>
      <c r="I56" s="22">
        <v>43889</v>
      </c>
      <c r="J56" s="18"/>
      <c r="K56" s="20"/>
      <c r="L56" s="21">
        <v>3900000</v>
      </c>
      <c r="M56" s="21">
        <v>0</v>
      </c>
      <c r="N56" s="21">
        <f t="shared" si="4"/>
        <v>3900000</v>
      </c>
      <c r="O56" s="21" t="s">
        <v>17</v>
      </c>
    </row>
    <row r="57" spans="1:15">
      <c r="A57" s="17">
        <v>49</v>
      </c>
      <c r="B57" s="18" t="s">
        <v>334</v>
      </c>
      <c r="C57" s="18" t="s">
        <v>342</v>
      </c>
      <c r="D57" s="18" t="s">
        <v>356</v>
      </c>
      <c r="E57" s="30">
        <v>303466</v>
      </c>
      <c r="F57" s="18" t="s">
        <v>36</v>
      </c>
      <c r="G57" s="18" t="s">
        <v>15</v>
      </c>
      <c r="H57" s="22" t="s">
        <v>365</v>
      </c>
      <c r="I57" s="22">
        <v>43889</v>
      </c>
      <c r="J57" s="18"/>
      <c r="K57" s="20"/>
      <c r="L57" s="21">
        <v>3962273</v>
      </c>
      <c r="M57" s="21">
        <v>0</v>
      </c>
      <c r="N57" s="21">
        <f t="shared" si="4"/>
        <v>3962273</v>
      </c>
      <c r="O57" s="21" t="s">
        <v>17</v>
      </c>
    </row>
    <row r="58" spans="1:15">
      <c r="A58" s="17">
        <v>50</v>
      </c>
      <c r="B58" s="18" t="s">
        <v>335</v>
      </c>
      <c r="C58" s="18" t="s">
        <v>342</v>
      </c>
      <c r="D58" s="18" t="s">
        <v>357</v>
      </c>
      <c r="E58" s="30">
        <v>303645</v>
      </c>
      <c r="F58" s="18" t="s">
        <v>36</v>
      </c>
      <c r="G58" s="18" t="s">
        <v>15</v>
      </c>
      <c r="H58" s="22" t="s">
        <v>365</v>
      </c>
      <c r="I58" s="22">
        <v>43889</v>
      </c>
      <c r="J58" s="18"/>
      <c r="K58" s="20"/>
      <c r="L58" s="21">
        <v>4423300</v>
      </c>
      <c r="M58" s="21">
        <v>0</v>
      </c>
      <c r="N58" s="21">
        <f t="shared" si="4"/>
        <v>4423300</v>
      </c>
      <c r="O58" s="21" t="s">
        <v>17</v>
      </c>
    </row>
    <row r="59" spans="1:15" ht="15" customHeight="1">
      <c r="A59" s="17">
        <v>51</v>
      </c>
      <c r="B59" s="18" t="s">
        <v>336</v>
      </c>
      <c r="C59" s="18" t="s">
        <v>342</v>
      </c>
      <c r="D59" s="29" t="s">
        <v>358</v>
      </c>
      <c r="E59" s="30">
        <v>303646</v>
      </c>
      <c r="F59" s="18" t="s">
        <v>36</v>
      </c>
      <c r="G59" s="18" t="s">
        <v>15</v>
      </c>
      <c r="H59" s="22" t="s">
        <v>365</v>
      </c>
      <c r="I59" s="22">
        <v>43889</v>
      </c>
      <c r="J59" s="18"/>
      <c r="K59" s="20"/>
      <c r="L59" s="21">
        <v>387221.86</v>
      </c>
      <c r="M59" s="21">
        <v>0</v>
      </c>
      <c r="N59" s="21">
        <f t="shared" si="4"/>
        <v>387221.86</v>
      </c>
      <c r="O59" s="21" t="s">
        <v>17</v>
      </c>
    </row>
    <row r="60" spans="1:15">
      <c r="A60" s="17">
        <v>52</v>
      </c>
      <c r="B60" s="18" t="s">
        <v>337</v>
      </c>
      <c r="C60" s="18" t="s">
        <v>342</v>
      </c>
      <c r="D60" s="18" t="s">
        <v>359</v>
      </c>
      <c r="E60" s="30">
        <v>303721</v>
      </c>
      <c r="F60" s="18" t="s">
        <v>36</v>
      </c>
      <c r="G60" s="18" t="s">
        <v>15</v>
      </c>
      <c r="H60" s="22" t="s">
        <v>365</v>
      </c>
      <c r="I60" s="22">
        <v>43889</v>
      </c>
      <c r="J60" s="18"/>
      <c r="K60" s="20"/>
      <c r="L60" s="21">
        <v>3155000</v>
      </c>
      <c r="M60" s="21">
        <v>0</v>
      </c>
      <c r="N60" s="21">
        <f t="shared" si="4"/>
        <v>3155000</v>
      </c>
      <c r="O60" s="21" t="s">
        <v>17</v>
      </c>
    </row>
    <row r="61" spans="1:15">
      <c r="A61" s="17">
        <v>53</v>
      </c>
      <c r="B61" s="18" t="s">
        <v>338</v>
      </c>
      <c r="C61" s="18" t="s">
        <v>342</v>
      </c>
      <c r="D61" s="18" t="s">
        <v>360</v>
      </c>
      <c r="E61" s="30">
        <v>303758</v>
      </c>
      <c r="F61" s="18" t="s">
        <v>36</v>
      </c>
      <c r="G61" s="18" t="s">
        <v>15</v>
      </c>
      <c r="H61" s="22" t="s">
        <v>365</v>
      </c>
      <c r="I61" s="22">
        <v>43889</v>
      </c>
      <c r="J61" s="18"/>
      <c r="K61" s="20"/>
      <c r="L61" s="21">
        <v>1020000</v>
      </c>
      <c r="M61" s="21">
        <v>0</v>
      </c>
      <c r="N61" s="21">
        <f t="shared" si="4"/>
        <v>1020000</v>
      </c>
      <c r="O61" s="21" t="s">
        <v>17</v>
      </c>
    </row>
    <row r="62" spans="1:15">
      <c r="A62" s="17">
        <v>54</v>
      </c>
      <c r="B62" s="18" t="s">
        <v>339</v>
      </c>
      <c r="C62" s="18" t="s">
        <v>342</v>
      </c>
      <c r="D62" s="18" t="s">
        <v>361</v>
      </c>
      <c r="E62" s="30">
        <v>304100</v>
      </c>
      <c r="F62" s="18" t="s">
        <v>36</v>
      </c>
      <c r="G62" s="18" t="s">
        <v>15</v>
      </c>
      <c r="H62" s="22" t="s">
        <v>365</v>
      </c>
      <c r="I62" s="22">
        <v>43889</v>
      </c>
      <c r="J62" s="18"/>
      <c r="K62" s="20"/>
      <c r="L62" s="21">
        <v>579598</v>
      </c>
      <c r="M62" s="21">
        <v>0</v>
      </c>
      <c r="N62" s="21">
        <f t="shared" si="4"/>
        <v>579598</v>
      </c>
      <c r="O62" s="21" t="s">
        <v>17</v>
      </c>
    </row>
    <row r="63" spans="1:15">
      <c r="A63" s="17">
        <v>55</v>
      </c>
      <c r="B63" s="18" t="s">
        <v>318</v>
      </c>
      <c r="C63" s="18" t="s">
        <v>342</v>
      </c>
      <c r="D63" s="18" t="s">
        <v>362</v>
      </c>
      <c r="E63" s="30">
        <v>304398</v>
      </c>
      <c r="F63" s="18" t="s">
        <v>36</v>
      </c>
      <c r="G63" s="18" t="s">
        <v>15</v>
      </c>
      <c r="H63" s="22" t="s">
        <v>365</v>
      </c>
      <c r="I63" s="22">
        <v>43889</v>
      </c>
      <c r="J63" s="18"/>
      <c r="K63" s="20"/>
      <c r="L63" s="21">
        <v>200000</v>
      </c>
      <c r="M63" s="21">
        <v>0</v>
      </c>
      <c r="N63" s="21">
        <f t="shared" si="4"/>
        <v>200000</v>
      </c>
      <c r="O63" s="21" t="s">
        <v>17</v>
      </c>
    </row>
    <row r="64" spans="1:15">
      <c r="A64" s="17">
        <v>56</v>
      </c>
      <c r="B64" s="18" t="s">
        <v>340</v>
      </c>
      <c r="C64" s="18" t="s">
        <v>342</v>
      </c>
      <c r="D64" s="18" t="s">
        <v>363</v>
      </c>
      <c r="E64" s="30">
        <v>304465</v>
      </c>
      <c r="F64" s="18" t="s">
        <v>36</v>
      </c>
      <c r="G64" s="18" t="s">
        <v>15</v>
      </c>
      <c r="H64" s="22" t="s">
        <v>365</v>
      </c>
      <c r="I64" s="22">
        <v>43889</v>
      </c>
      <c r="J64" s="18"/>
      <c r="K64" s="20"/>
      <c r="L64" s="21">
        <v>4423300</v>
      </c>
      <c r="M64" s="21">
        <v>0</v>
      </c>
      <c r="N64" s="21">
        <f t="shared" si="4"/>
        <v>4423300</v>
      </c>
      <c r="O64" s="21" t="s">
        <v>17</v>
      </c>
    </row>
    <row r="65" spans="1:15">
      <c r="A65" s="17">
        <v>57</v>
      </c>
      <c r="B65" s="18" t="s">
        <v>341</v>
      </c>
      <c r="C65" s="18" t="s">
        <v>342</v>
      </c>
      <c r="D65" s="18" t="s">
        <v>364</v>
      </c>
      <c r="E65" s="30">
        <v>304732</v>
      </c>
      <c r="F65" s="18" t="s">
        <v>36</v>
      </c>
      <c r="G65" s="18" t="s">
        <v>15</v>
      </c>
      <c r="H65" s="22" t="s">
        <v>365</v>
      </c>
      <c r="I65" s="22">
        <v>43889</v>
      </c>
      <c r="J65" s="18"/>
      <c r="K65" s="20"/>
      <c r="L65" s="21">
        <v>389400</v>
      </c>
      <c r="M65" s="21">
        <v>0</v>
      </c>
      <c r="N65" s="21">
        <f t="shared" si="4"/>
        <v>389400</v>
      </c>
      <c r="O65" s="21" t="s">
        <v>17</v>
      </c>
    </row>
    <row r="66" spans="1:15">
      <c r="A66" s="17">
        <v>58</v>
      </c>
      <c r="B66" s="18" t="s">
        <v>319</v>
      </c>
      <c r="C66" s="18" t="s">
        <v>39</v>
      </c>
      <c r="D66" s="18" t="s">
        <v>345</v>
      </c>
      <c r="E66" s="30">
        <v>304965</v>
      </c>
      <c r="F66" s="18" t="s">
        <v>36</v>
      </c>
      <c r="G66" s="18" t="s">
        <v>15</v>
      </c>
      <c r="H66" s="22" t="s">
        <v>313</v>
      </c>
      <c r="I66" s="22">
        <v>43868</v>
      </c>
      <c r="J66" s="18" t="s">
        <v>324</v>
      </c>
      <c r="K66" s="20">
        <v>43917</v>
      </c>
      <c r="L66" s="21">
        <v>4292149</v>
      </c>
      <c r="M66" s="21">
        <v>0</v>
      </c>
      <c r="N66" s="21">
        <f t="shared" si="4"/>
        <v>4292149</v>
      </c>
      <c r="O66" s="21"/>
    </row>
    <row r="67" spans="1:15">
      <c r="A67" s="17">
        <v>59</v>
      </c>
      <c r="B67" s="18" t="s">
        <v>321</v>
      </c>
      <c r="C67" s="18" t="s">
        <v>39</v>
      </c>
      <c r="D67" s="18" t="s">
        <v>347</v>
      </c>
      <c r="E67" s="30">
        <v>310241</v>
      </c>
      <c r="F67" s="18" t="s">
        <v>36</v>
      </c>
      <c r="G67" s="18" t="s">
        <v>15</v>
      </c>
      <c r="H67" s="22" t="s">
        <v>315</v>
      </c>
      <c r="I67" s="22">
        <v>43917</v>
      </c>
      <c r="J67" s="18" t="s">
        <v>325</v>
      </c>
      <c r="K67" s="20"/>
      <c r="L67" s="21">
        <v>1000000</v>
      </c>
      <c r="M67" s="21">
        <v>0</v>
      </c>
      <c r="N67" s="21">
        <f t="shared" si="4"/>
        <v>1000000</v>
      </c>
      <c r="O67" s="21" t="s">
        <v>17</v>
      </c>
    </row>
    <row r="68" spans="1:15">
      <c r="A68" s="17">
        <v>60</v>
      </c>
      <c r="B68" s="18" t="s">
        <v>321</v>
      </c>
      <c r="C68" s="18" t="s">
        <v>39</v>
      </c>
      <c r="D68" s="18" t="s">
        <v>348</v>
      </c>
      <c r="E68" s="30">
        <v>310370</v>
      </c>
      <c r="F68" s="18" t="s">
        <v>36</v>
      </c>
      <c r="G68" s="18" t="s">
        <v>15</v>
      </c>
      <c r="H68" s="22" t="s">
        <v>316</v>
      </c>
      <c r="I68" s="22">
        <v>43910</v>
      </c>
      <c r="J68" s="18" t="s">
        <v>326</v>
      </c>
      <c r="K68" s="20">
        <v>43915</v>
      </c>
      <c r="L68" s="21">
        <v>25250000</v>
      </c>
      <c r="M68" s="21">
        <v>0</v>
      </c>
      <c r="N68" s="21">
        <f t="shared" si="4"/>
        <v>25250000</v>
      </c>
      <c r="O68" s="21"/>
    </row>
    <row r="69" spans="1:15">
      <c r="A69" s="17">
        <v>61</v>
      </c>
      <c r="B69" s="18" t="s">
        <v>322</v>
      </c>
      <c r="C69" s="18" t="s">
        <v>39</v>
      </c>
      <c r="D69" s="18" t="s">
        <v>349</v>
      </c>
      <c r="E69" s="30">
        <v>310611</v>
      </c>
      <c r="F69" s="18" t="s">
        <v>36</v>
      </c>
      <c r="G69" s="18" t="s">
        <v>15</v>
      </c>
      <c r="H69" s="22" t="s">
        <v>317</v>
      </c>
      <c r="I69" s="22">
        <v>43910</v>
      </c>
      <c r="J69" s="18" t="s">
        <v>327</v>
      </c>
      <c r="K69" s="20"/>
      <c r="L69" s="21">
        <v>99720</v>
      </c>
      <c r="M69" s="21">
        <v>0</v>
      </c>
      <c r="N69" s="21">
        <f t="shared" si="4"/>
        <v>99720</v>
      </c>
      <c r="O69" s="21" t="s">
        <v>17</v>
      </c>
    </row>
    <row r="70" spans="1:15">
      <c r="A70" s="17">
        <v>62</v>
      </c>
      <c r="B70" s="18" t="s">
        <v>377</v>
      </c>
      <c r="C70" s="18" t="s">
        <v>141</v>
      </c>
      <c r="D70" s="18" t="s">
        <v>388</v>
      </c>
      <c r="E70" s="30" t="s">
        <v>366</v>
      </c>
      <c r="F70" s="18" t="s">
        <v>36</v>
      </c>
      <c r="G70" s="18" t="s">
        <v>15</v>
      </c>
      <c r="H70" s="22" t="s">
        <v>142</v>
      </c>
      <c r="I70" s="22">
        <v>43672</v>
      </c>
      <c r="J70" s="18"/>
      <c r="K70" s="20">
        <v>43778</v>
      </c>
      <c r="L70" s="21">
        <v>1257106.5</v>
      </c>
      <c r="M70" s="21">
        <v>1257106.5</v>
      </c>
      <c r="N70" s="21">
        <f t="shared" si="4"/>
        <v>0</v>
      </c>
      <c r="O70" s="21"/>
    </row>
    <row r="71" spans="1:15">
      <c r="A71" s="17">
        <v>63</v>
      </c>
      <c r="B71" s="18" t="s">
        <v>378</v>
      </c>
      <c r="C71" s="18" t="s">
        <v>141</v>
      </c>
      <c r="D71" s="18" t="s">
        <v>389</v>
      </c>
      <c r="E71" s="30" t="s">
        <v>367</v>
      </c>
      <c r="F71" s="18" t="s">
        <v>36</v>
      </c>
      <c r="G71" s="18" t="s">
        <v>15</v>
      </c>
      <c r="H71" s="22" t="s">
        <v>142</v>
      </c>
      <c r="I71" s="22">
        <v>43672</v>
      </c>
      <c r="J71" s="18"/>
      <c r="K71" s="20">
        <v>43790</v>
      </c>
      <c r="L71" s="21">
        <v>35097013.899999999</v>
      </c>
      <c r="M71" s="21">
        <v>35097013.899999999</v>
      </c>
      <c r="N71" s="21">
        <f t="shared" si="4"/>
        <v>0</v>
      </c>
      <c r="O71" s="21"/>
    </row>
    <row r="72" spans="1:15">
      <c r="A72" s="17">
        <v>64</v>
      </c>
      <c r="B72" s="18" t="s">
        <v>379</v>
      </c>
      <c r="C72" s="18" t="s">
        <v>141</v>
      </c>
      <c r="D72" s="18" t="s">
        <v>390</v>
      </c>
      <c r="E72" s="30" t="s">
        <v>368</v>
      </c>
      <c r="F72" s="18" t="s">
        <v>36</v>
      </c>
      <c r="G72" s="18" t="s">
        <v>15</v>
      </c>
      <c r="H72" s="22" t="s">
        <v>142</v>
      </c>
      <c r="I72" s="22">
        <v>43672</v>
      </c>
      <c r="J72" s="18"/>
      <c r="K72" s="20">
        <v>43790</v>
      </c>
      <c r="L72" s="21">
        <v>2216592</v>
      </c>
      <c r="M72" s="21">
        <v>2216592</v>
      </c>
      <c r="N72" s="21">
        <f t="shared" si="4"/>
        <v>0</v>
      </c>
      <c r="O72" s="21"/>
    </row>
    <row r="73" spans="1:15">
      <c r="A73" s="17">
        <v>65</v>
      </c>
      <c r="B73" s="18" t="s">
        <v>380</v>
      </c>
      <c r="C73" s="18" t="s">
        <v>141</v>
      </c>
      <c r="D73" s="18" t="s">
        <v>391</v>
      </c>
      <c r="E73" s="30" t="s">
        <v>369</v>
      </c>
      <c r="F73" s="18" t="s">
        <v>36</v>
      </c>
      <c r="G73" s="18" t="s">
        <v>15</v>
      </c>
      <c r="H73" s="22" t="s">
        <v>142</v>
      </c>
      <c r="I73" s="22">
        <v>43672</v>
      </c>
      <c r="J73" s="18"/>
      <c r="K73" s="20">
        <v>43795</v>
      </c>
      <c r="L73" s="21">
        <v>750701.25</v>
      </c>
      <c r="M73" s="21">
        <v>750701.25</v>
      </c>
      <c r="N73" s="21">
        <f t="shared" si="4"/>
        <v>0</v>
      </c>
      <c r="O73" s="21"/>
    </row>
    <row r="74" spans="1:15">
      <c r="A74" s="17">
        <v>66</v>
      </c>
      <c r="B74" s="18" t="s">
        <v>381</v>
      </c>
      <c r="C74" s="18" t="s">
        <v>141</v>
      </c>
      <c r="D74" s="18" t="s">
        <v>392</v>
      </c>
      <c r="E74" s="30" t="s">
        <v>370</v>
      </c>
      <c r="F74" s="18" t="s">
        <v>36</v>
      </c>
      <c r="G74" s="18" t="s">
        <v>15</v>
      </c>
      <c r="H74" s="22" t="s">
        <v>142</v>
      </c>
      <c r="I74" s="22">
        <v>43672</v>
      </c>
      <c r="J74" s="18"/>
      <c r="K74" s="20">
        <v>43795</v>
      </c>
      <c r="L74" s="21">
        <v>2182233.02</v>
      </c>
      <c r="M74" s="21">
        <v>2182233.02</v>
      </c>
      <c r="N74" s="21">
        <f t="shared" si="4"/>
        <v>0</v>
      </c>
      <c r="O74" s="21"/>
    </row>
    <row r="75" spans="1:15">
      <c r="A75" s="17">
        <v>67</v>
      </c>
      <c r="B75" s="18" t="s">
        <v>382</v>
      </c>
      <c r="C75" s="18" t="s">
        <v>141</v>
      </c>
      <c r="D75" s="18" t="s">
        <v>393</v>
      </c>
      <c r="E75" s="30" t="s">
        <v>371</v>
      </c>
      <c r="F75" s="18" t="s">
        <v>36</v>
      </c>
      <c r="G75" s="18" t="s">
        <v>15</v>
      </c>
      <c r="H75" s="22" t="s">
        <v>142</v>
      </c>
      <c r="I75" s="22">
        <v>43672</v>
      </c>
      <c r="J75" s="18"/>
      <c r="K75" s="20">
        <v>43798</v>
      </c>
      <c r="L75" s="21">
        <v>335200</v>
      </c>
      <c r="M75" s="21">
        <v>335200</v>
      </c>
      <c r="N75" s="21">
        <f t="shared" si="4"/>
        <v>0</v>
      </c>
      <c r="O75" s="21"/>
    </row>
    <row r="76" spans="1:15">
      <c r="A76" s="17">
        <v>68</v>
      </c>
      <c r="B76" s="18" t="s">
        <v>383</v>
      </c>
      <c r="C76" s="18" t="s">
        <v>141</v>
      </c>
      <c r="D76" s="18" t="s">
        <v>394</v>
      </c>
      <c r="E76" s="30" t="s">
        <v>372</v>
      </c>
      <c r="F76" s="18" t="s">
        <v>36</v>
      </c>
      <c r="G76" s="18" t="s">
        <v>15</v>
      </c>
      <c r="H76" s="22" t="s">
        <v>142</v>
      </c>
      <c r="I76" s="22">
        <v>43672</v>
      </c>
      <c r="J76" s="18"/>
      <c r="K76" s="20">
        <v>43803</v>
      </c>
      <c r="L76" s="21">
        <v>404010.91</v>
      </c>
      <c r="M76" s="21">
        <v>404010.91</v>
      </c>
      <c r="N76" s="21">
        <f t="shared" si="4"/>
        <v>0</v>
      </c>
      <c r="O76" s="21"/>
    </row>
    <row r="77" spans="1:15">
      <c r="A77" s="17">
        <v>69</v>
      </c>
      <c r="B77" s="18" t="s">
        <v>384</v>
      </c>
      <c r="C77" s="18" t="s">
        <v>141</v>
      </c>
      <c r="D77" s="18" t="s">
        <v>395</v>
      </c>
      <c r="E77" s="30" t="s">
        <v>373</v>
      </c>
      <c r="F77" s="18" t="s">
        <v>36</v>
      </c>
      <c r="G77" s="18" t="s">
        <v>15</v>
      </c>
      <c r="H77" s="22" t="s">
        <v>142</v>
      </c>
      <c r="I77" s="22">
        <v>43672</v>
      </c>
      <c r="J77" s="18"/>
      <c r="K77" s="20">
        <v>43804</v>
      </c>
      <c r="L77" s="21">
        <v>4569350.0599999996</v>
      </c>
      <c r="M77" s="21">
        <v>4569350.0599999996</v>
      </c>
      <c r="N77" s="21">
        <f t="shared" si="4"/>
        <v>0</v>
      </c>
      <c r="O77" s="21"/>
    </row>
    <row r="78" spans="1:15">
      <c r="A78" s="17">
        <v>70</v>
      </c>
      <c r="B78" s="18" t="s">
        <v>385</v>
      </c>
      <c r="C78" s="18" t="s">
        <v>141</v>
      </c>
      <c r="D78" s="18" t="s">
        <v>388</v>
      </c>
      <c r="E78" s="30" t="s">
        <v>374</v>
      </c>
      <c r="F78" s="18" t="s">
        <v>36</v>
      </c>
      <c r="G78" s="18" t="s">
        <v>15</v>
      </c>
      <c r="H78" s="22" t="s">
        <v>142</v>
      </c>
      <c r="I78" s="22">
        <v>43672</v>
      </c>
      <c r="J78" s="18"/>
      <c r="K78" s="20">
        <v>43810</v>
      </c>
      <c r="L78" s="21">
        <v>289838.84999999998</v>
      </c>
      <c r="M78" s="21">
        <v>289838.84999999998</v>
      </c>
      <c r="N78" s="21">
        <f t="shared" si="4"/>
        <v>0</v>
      </c>
      <c r="O78" s="21"/>
    </row>
    <row r="79" spans="1:15">
      <c r="A79" s="17">
        <v>71</v>
      </c>
      <c r="B79" s="18" t="s">
        <v>386</v>
      </c>
      <c r="C79" s="18" t="s">
        <v>141</v>
      </c>
      <c r="D79" s="18" t="s">
        <v>147</v>
      </c>
      <c r="E79" s="30" t="s">
        <v>375</v>
      </c>
      <c r="F79" s="18" t="s">
        <v>36</v>
      </c>
      <c r="G79" s="18" t="s">
        <v>15</v>
      </c>
      <c r="H79" s="22" t="s">
        <v>142</v>
      </c>
      <c r="I79" s="22">
        <v>43672</v>
      </c>
      <c r="J79" s="18"/>
      <c r="K79" s="20">
        <v>43819</v>
      </c>
      <c r="L79" s="21">
        <v>625785.81999999995</v>
      </c>
      <c r="M79" s="21">
        <v>625785.81999999995</v>
      </c>
      <c r="N79" s="21">
        <f t="shared" si="4"/>
        <v>0</v>
      </c>
      <c r="O79" s="21"/>
    </row>
    <row r="80" spans="1:15">
      <c r="A80" s="17">
        <v>72</v>
      </c>
      <c r="B80" s="18" t="s">
        <v>387</v>
      </c>
      <c r="C80" s="18" t="s">
        <v>141</v>
      </c>
      <c r="D80" s="18" t="s">
        <v>396</v>
      </c>
      <c r="E80" s="30" t="s">
        <v>376</v>
      </c>
      <c r="F80" s="18" t="s">
        <v>36</v>
      </c>
      <c r="G80" s="18" t="s">
        <v>15</v>
      </c>
      <c r="H80" s="22" t="s">
        <v>142</v>
      </c>
      <c r="I80" s="22">
        <v>43672</v>
      </c>
      <c r="J80" s="18"/>
      <c r="K80" s="20">
        <v>43781</v>
      </c>
      <c r="L80" s="21">
        <v>2782214.57</v>
      </c>
      <c r="M80" s="21">
        <v>2782214.57</v>
      </c>
      <c r="N80" s="21">
        <f t="shared" si="4"/>
        <v>0</v>
      </c>
      <c r="O80" s="21"/>
    </row>
    <row r="81" spans="1:15">
      <c r="A81" s="17">
        <v>73</v>
      </c>
      <c r="B81" s="18" t="s">
        <v>170</v>
      </c>
      <c r="C81" s="18" t="s">
        <v>171</v>
      </c>
      <c r="D81" s="18" t="s">
        <v>172</v>
      </c>
      <c r="E81" s="30">
        <v>277901</v>
      </c>
      <c r="F81" s="18" t="s">
        <v>169</v>
      </c>
      <c r="G81" s="18" t="s">
        <v>15</v>
      </c>
      <c r="H81" s="22" t="s">
        <v>173</v>
      </c>
      <c r="I81" s="22">
        <v>42962</v>
      </c>
      <c r="J81" s="18" t="s">
        <v>16</v>
      </c>
      <c r="K81" s="20">
        <v>43158</v>
      </c>
      <c r="L81" s="21">
        <v>5850000</v>
      </c>
      <c r="M81" s="21">
        <v>0</v>
      </c>
      <c r="N81" s="21">
        <f t="shared" si="3"/>
        <v>5850000</v>
      </c>
      <c r="O81" s="18"/>
    </row>
    <row r="82" spans="1:15">
      <c r="A82" s="17">
        <v>74</v>
      </c>
      <c r="B82" s="18" t="s">
        <v>175</v>
      </c>
      <c r="C82" s="18" t="s">
        <v>174</v>
      </c>
      <c r="D82" s="18" t="s">
        <v>176</v>
      </c>
      <c r="E82" s="30">
        <v>291198</v>
      </c>
      <c r="F82" s="18" t="s">
        <v>169</v>
      </c>
      <c r="G82" s="18" t="s">
        <v>15</v>
      </c>
      <c r="H82" s="22" t="s">
        <v>177</v>
      </c>
      <c r="I82" s="22">
        <v>42990</v>
      </c>
      <c r="J82" s="18" t="s">
        <v>178</v>
      </c>
      <c r="K82" s="20">
        <v>43167</v>
      </c>
      <c r="L82" s="21">
        <v>2915750</v>
      </c>
      <c r="M82" s="21">
        <v>0</v>
      </c>
      <c r="N82" s="21">
        <f t="shared" si="3"/>
        <v>2915750</v>
      </c>
      <c r="O82" s="18"/>
    </row>
    <row r="83" spans="1:15">
      <c r="A83" s="17">
        <v>75</v>
      </c>
      <c r="B83" s="18" t="s">
        <v>179</v>
      </c>
      <c r="C83" s="18" t="s">
        <v>180</v>
      </c>
      <c r="D83" s="18" t="s">
        <v>181</v>
      </c>
      <c r="E83" s="30">
        <v>290832</v>
      </c>
      <c r="F83" s="18" t="s">
        <v>169</v>
      </c>
      <c r="G83" s="18" t="s">
        <v>15</v>
      </c>
      <c r="H83" s="22" t="s">
        <v>182</v>
      </c>
      <c r="I83" s="22">
        <v>43006</v>
      </c>
      <c r="J83" s="18" t="s">
        <v>183</v>
      </c>
      <c r="K83" s="20">
        <v>43141</v>
      </c>
      <c r="L83" s="21">
        <v>1100000</v>
      </c>
      <c r="M83" s="21">
        <v>0</v>
      </c>
      <c r="N83" s="21">
        <f t="shared" si="3"/>
        <v>1100000</v>
      </c>
      <c r="O83" s="18"/>
    </row>
    <row r="84" spans="1:15">
      <c r="A84" s="17">
        <v>76</v>
      </c>
      <c r="B84" s="18" t="s">
        <v>184</v>
      </c>
      <c r="C84" s="18" t="s">
        <v>180</v>
      </c>
      <c r="D84" s="18" t="s">
        <v>185</v>
      </c>
      <c r="E84" s="30">
        <v>290792</v>
      </c>
      <c r="F84" s="18" t="s">
        <v>169</v>
      </c>
      <c r="G84" s="18" t="s">
        <v>15</v>
      </c>
      <c r="H84" s="22" t="s">
        <v>186</v>
      </c>
      <c r="I84" s="22">
        <v>43006</v>
      </c>
      <c r="J84" s="18" t="s">
        <v>187</v>
      </c>
      <c r="K84" s="20">
        <v>43166</v>
      </c>
      <c r="L84" s="21">
        <v>994213.74999999977</v>
      </c>
      <c r="M84" s="21">
        <v>0</v>
      </c>
      <c r="N84" s="21">
        <f t="shared" si="3"/>
        <v>994213.74999999977</v>
      </c>
      <c r="O84" s="18"/>
    </row>
    <row r="85" spans="1:15">
      <c r="A85" s="17">
        <v>77</v>
      </c>
      <c r="B85" s="18" t="s">
        <v>188</v>
      </c>
      <c r="C85" s="18" t="s">
        <v>189</v>
      </c>
      <c r="D85" s="18" t="s">
        <v>190</v>
      </c>
      <c r="E85" s="30">
        <v>291102</v>
      </c>
      <c r="F85" s="18" t="s">
        <v>169</v>
      </c>
      <c r="G85" s="18" t="s">
        <v>15</v>
      </c>
      <c r="H85" s="22" t="s">
        <v>191</v>
      </c>
      <c r="I85" s="22">
        <v>43055</v>
      </c>
      <c r="J85" s="18" t="s">
        <v>192</v>
      </c>
      <c r="K85" s="20">
        <v>43146</v>
      </c>
      <c r="L85" s="21">
        <v>1000000</v>
      </c>
      <c r="M85" s="21">
        <v>0</v>
      </c>
      <c r="N85" s="21">
        <f t="shared" si="3"/>
        <v>1000000</v>
      </c>
      <c r="O85" s="18"/>
    </row>
    <row r="86" spans="1:15">
      <c r="A86" s="17">
        <v>78</v>
      </c>
      <c r="B86" s="18" t="s">
        <v>193</v>
      </c>
      <c r="C86" s="18" t="s">
        <v>194</v>
      </c>
      <c r="D86" s="18" t="s">
        <v>195</v>
      </c>
      <c r="E86" s="30">
        <v>291235</v>
      </c>
      <c r="F86" s="18" t="s">
        <v>169</v>
      </c>
      <c r="G86" s="18" t="s">
        <v>15</v>
      </c>
      <c r="H86" s="22" t="s">
        <v>196</v>
      </c>
      <c r="I86" s="22">
        <v>43118</v>
      </c>
      <c r="J86" s="18" t="s">
        <v>197</v>
      </c>
      <c r="K86" s="20">
        <v>43207</v>
      </c>
      <c r="L86" s="21">
        <v>288000</v>
      </c>
      <c r="M86" s="21">
        <v>0</v>
      </c>
      <c r="N86" s="21">
        <f t="shared" si="3"/>
        <v>288000</v>
      </c>
      <c r="O86" s="18"/>
    </row>
    <row r="87" spans="1:15">
      <c r="A87" s="17">
        <v>79</v>
      </c>
      <c r="B87" s="18" t="s">
        <v>193</v>
      </c>
      <c r="C87" s="18" t="s">
        <v>194</v>
      </c>
      <c r="D87" s="18" t="s">
        <v>198</v>
      </c>
      <c r="E87" s="30">
        <v>291247</v>
      </c>
      <c r="F87" s="18" t="s">
        <v>169</v>
      </c>
      <c r="G87" s="18" t="s">
        <v>15</v>
      </c>
      <c r="H87" s="22" t="s">
        <v>199</v>
      </c>
      <c r="I87" s="22">
        <v>43118</v>
      </c>
      <c r="J87" s="18" t="s">
        <v>200</v>
      </c>
      <c r="K87" s="20">
        <v>43200</v>
      </c>
      <c r="L87" s="21">
        <v>288000</v>
      </c>
      <c r="M87" s="21">
        <v>0</v>
      </c>
      <c r="N87" s="21">
        <f t="shared" si="3"/>
        <v>288000</v>
      </c>
      <c r="O87" s="18"/>
    </row>
    <row r="88" spans="1:15">
      <c r="A88" s="17">
        <v>80</v>
      </c>
      <c r="B88" s="18" t="s">
        <v>201</v>
      </c>
      <c r="C88" s="18" t="s">
        <v>202</v>
      </c>
      <c r="D88" s="18" t="s">
        <v>203</v>
      </c>
      <c r="E88" s="30">
        <v>246648</v>
      </c>
      <c r="F88" s="18" t="s">
        <v>169</v>
      </c>
      <c r="G88" s="18" t="s">
        <v>15</v>
      </c>
      <c r="H88" s="22" t="s">
        <v>204</v>
      </c>
      <c r="I88" s="22">
        <v>42297</v>
      </c>
      <c r="J88" s="18" t="s">
        <v>205</v>
      </c>
      <c r="K88" s="20">
        <v>42381</v>
      </c>
      <c r="L88" s="21">
        <v>1960000</v>
      </c>
      <c r="M88" s="21">
        <v>0</v>
      </c>
      <c r="N88" s="21">
        <f t="shared" si="3"/>
        <v>1960000</v>
      </c>
      <c r="O88" s="18"/>
    </row>
    <row r="89" spans="1:15">
      <c r="A89" s="17">
        <v>81</v>
      </c>
      <c r="B89" s="18" t="s">
        <v>31</v>
      </c>
      <c r="C89" s="18" t="s">
        <v>206</v>
      </c>
      <c r="D89" s="18" t="s">
        <v>207</v>
      </c>
      <c r="E89" s="30">
        <v>275015</v>
      </c>
      <c r="F89" s="18" t="s">
        <v>169</v>
      </c>
      <c r="G89" s="18" t="s">
        <v>15</v>
      </c>
      <c r="H89" s="22" t="s">
        <v>208</v>
      </c>
      <c r="I89" s="22">
        <v>42773</v>
      </c>
      <c r="J89" s="18" t="s">
        <v>16</v>
      </c>
      <c r="K89" s="20">
        <v>42891</v>
      </c>
      <c r="L89" s="21">
        <v>1010000</v>
      </c>
      <c r="M89" s="21">
        <v>0</v>
      </c>
      <c r="N89" s="21">
        <f t="shared" si="3"/>
        <v>1010000</v>
      </c>
      <c r="O89" s="18"/>
    </row>
    <row r="90" spans="1:15">
      <c r="A90" s="17">
        <v>82</v>
      </c>
      <c r="B90" s="18" t="s">
        <v>23</v>
      </c>
      <c r="C90" s="18" t="s">
        <v>194</v>
      </c>
      <c r="D90" s="18" t="s">
        <v>209</v>
      </c>
      <c r="E90" s="30">
        <v>291297</v>
      </c>
      <c r="F90" s="18" t="s">
        <v>169</v>
      </c>
      <c r="G90" s="18" t="s">
        <v>15</v>
      </c>
      <c r="H90" s="22" t="s">
        <v>210</v>
      </c>
      <c r="I90" s="22">
        <v>43118</v>
      </c>
      <c r="J90" s="18" t="s">
        <v>211</v>
      </c>
      <c r="K90" s="20">
        <v>43200</v>
      </c>
      <c r="L90" s="21">
        <v>288000</v>
      </c>
      <c r="M90" s="21">
        <v>0</v>
      </c>
      <c r="N90" s="21">
        <f t="shared" si="3"/>
        <v>288000</v>
      </c>
      <c r="O90" s="18"/>
    </row>
    <row r="91" spans="1:15">
      <c r="A91" s="17">
        <v>83</v>
      </c>
      <c r="B91" s="18" t="s">
        <v>212</v>
      </c>
      <c r="C91" s="18" t="s">
        <v>194</v>
      </c>
      <c r="D91" s="18" t="s">
        <v>213</v>
      </c>
      <c r="E91" s="30">
        <v>291339</v>
      </c>
      <c r="F91" s="18" t="s">
        <v>169</v>
      </c>
      <c r="G91" s="18" t="s">
        <v>15</v>
      </c>
      <c r="H91" s="22" t="s">
        <v>214</v>
      </c>
      <c r="I91" s="22">
        <v>43118</v>
      </c>
      <c r="J91" s="18" t="s">
        <v>215</v>
      </c>
      <c r="K91" s="20">
        <v>43219</v>
      </c>
      <c r="L91" s="21">
        <v>138000</v>
      </c>
      <c r="M91" s="21">
        <v>0</v>
      </c>
      <c r="N91" s="21">
        <f t="shared" si="3"/>
        <v>138000</v>
      </c>
      <c r="O91" s="18"/>
    </row>
    <row r="92" spans="1:15">
      <c r="A92" s="17">
        <v>84</v>
      </c>
      <c r="B92" s="18" t="s">
        <v>21</v>
      </c>
      <c r="C92" s="18" t="s">
        <v>194</v>
      </c>
      <c r="D92" s="18" t="s">
        <v>216</v>
      </c>
      <c r="E92" s="30">
        <v>291271</v>
      </c>
      <c r="F92" s="18" t="s">
        <v>169</v>
      </c>
      <c r="G92" s="18" t="s">
        <v>15</v>
      </c>
      <c r="H92" s="22" t="s">
        <v>217</v>
      </c>
      <c r="I92" s="22">
        <v>43118</v>
      </c>
      <c r="J92" s="18" t="s">
        <v>218</v>
      </c>
      <c r="K92" s="20">
        <v>43207</v>
      </c>
      <c r="L92" s="21">
        <v>432000</v>
      </c>
      <c r="M92" s="21">
        <v>144000</v>
      </c>
      <c r="N92" s="21">
        <f t="shared" si="3"/>
        <v>288000</v>
      </c>
      <c r="O92" s="18"/>
    </row>
    <row r="93" spans="1:15">
      <c r="A93" s="17">
        <v>85</v>
      </c>
      <c r="B93" s="18" t="s">
        <v>188</v>
      </c>
      <c r="C93" s="18" t="s">
        <v>194</v>
      </c>
      <c r="D93" s="18" t="s">
        <v>219</v>
      </c>
      <c r="E93" s="30">
        <v>291262</v>
      </c>
      <c r="F93" s="18" t="s">
        <v>169</v>
      </c>
      <c r="G93" s="18" t="s">
        <v>15</v>
      </c>
      <c r="H93" s="22" t="s">
        <v>220</v>
      </c>
      <c r="I93" s="22">
        <v>43118</v>
      </c>
      <c r="J93" s="18" t="s">
        <v>221</v>
      </c>
      <c r="K93" s="20">
        <v>43229</v>
      </c>
      <c r="L93" s="21">
        <v>208200</v>
      </c>
      <c r="M93" s="21">
        <v>0</v>
      </c>
      <c r="N93" s="21">
        <f t="shared" si="3"/>
        <v>208200</v>
      </c>
      <c r="O93" s="18"/>
    </row>
    <row r="94" spans="1:15">
      <c r="A94" s="17">
        <v>86</v>
      </c>
      <c r="B94" s="18" t="s">
        <v>222</v>
      </c>
      <c r="C94" s="18" t="s">
        <v>223</v>
      </c>
      <c r="D94" s="18" t="s">
        <v>224</v>
      </c>
      <c r="E94" s="30">
        <v>297681</v>
      </c>
      <c r="F94" s="18" t="s">
        <v>169</v>
      </c>
      <c r="G94" s="18" t="s">
        <v>15</v>
      </c>
      <c r="H94" s="22" t="s">
        <v>225</v>
      </c>
      <c r="I94" s="22">
        <v>43073</v>
      </c>
      <c r="J94" s="18" t="s">
        <v>226</v>
      </c>
      <c r="K94" s="20">
        <v>43633</v>
      </c>
      <c r="L94" s="21">
        <v>3370000</v>
      </c>
      <c r="M94" s="21">
        <v>0</v>
      </c>
      <c r="N94" s="21">
        <f t="shared" si="3"/>
        <v>3370000</v>
      </c>
      <c r="O94" s="18"/>
    </row>
    <row r="95" spans="1:15">
      <c r="A95" s="17">
        <v>87</v>
      </c>
      <c r="B95" s="18" t="s">
        <v>227</v>
      </c>
      <c r="C95" s="18" t="s">
        <v>228</v>
      </c>
      <c r="D95" s="18" t="s">
        <v>229</v>
      </c>
      <c r="E95" s="30">
        <v>296591</v>
      </c>
      <c r="F95" s="18" t="s">
        <v>169</v>
      </c>
      <c r="G95" s="18" t="s">
        <v>15</v>
      </c>
      <c r="H95" s="22" t="s">
        <v>230</v>
      </c>
      <c r="I95" s="22">
        <v>43153</v>
      </c>
      <c r="J95" s="18" t="s">
        <v>231</v>
      </c>
      <c r="K95" s="20">
        <v>43633</v>
      </c>
      <c r="L95" s="21">
        <v>1220000</v>
      </c>
      <c r="M95" s="21">
        <v>0</v>
      </c>
      <c r="N95" s="21">
        <f t="shared" si="3"/>
        <v>1220000</v>
      </c>
      <c r="O95" s="18"/>
    </row>
    <row r="96" spans="1:15">
      <c r="A96" s="17">
        <v>88</v>
      </c>
      <c r="B96" s="18" t="s">
        <v>85</v>
      </c>
      <c r="C96" s="18" t="s">
        <v>228</v>
      </c>
      <c r="D96" s="18" t="s">
        <v>232</v>
      </c>
      <c r="E96" s="30">
        <v>296554</v>
      </c>
      <c r="F96" s="18" t="s">
        <v>169</v>
      </c>
      <c r="G96" s="18" t="s">
        <v>15</v>
      </c>
      <c r="H96" s="22" t="s">
        <v>230</v>
      </c>
      <c r="I96" s="22">
        <v>43153</v>
      </c>
      <c r="J96" s="18" t="s">
        <v>233</v>
      </c>
      <c r="K96" s="20">
        <v>43630</v>
      </c>
      <c r="L96" s="21">
        <v>818400</v>
      </c>
      <c r="M96" s="21">
        <v>0</v>
      </c>
      <c r="N96" s="21">
        <f t="shared" ref="N96:N138" si="5">L96-M96</f>
        <v>818400</v>
      </c>
      <c r="O96" s="18"/>
    </row>
    <row r="97" spans="1:15">
      <c r="A97" s="17">
        <v>89</v>
      </c>
      <c r="B97" s="18" t="s">
        <v>18</v>
      </c>
      <c r="C97" s="18" t="s">
        <v>228</v>
      </c>
      <c r="D97" s="18" t="s">
        <v>234</v>
      </c>
      <c r="E97" s="30">
        <v>296528</v>
      </c>
      <c r="F97" s="18" t="s">
        <v>169</v>
      </c>
      <c r="G97" s="18" t="s">
        <v>15</v>
      </c>
      <c r="H97" s="22" t="s">
        <v>230</v>
      </c>
      <c r="I97" s="22">
        <v>43153</v>
      </c>
      <c r="J97" s="18" t="s">
        <v>235</v>
      </c>
      <c r="K97" s="20">
        <v>43633</v>
      </c>
      <c r="L97" s="21">
        <v>4250000</v>
      </c>
      <c r="M97" s="21">
        <v>2173000</v>
      </c>
      <c r="N97" s="21">
        <f t="shared" si="5"/>
        <v>2077000</v>
      </c>
      <c r="O97" s="18"/>
    </row>
    <row r="98" spans="1:15">
      <c r="A98" s="17">
        <v>90</v>
      </c>
      <c r="B98" s="18" t="s">
        <v>236</v>
      </c>
      <c r="C98" s="18" t="s">
        <v>223</v>
      </c>
      <c r="D98" s="18" t="s">
        <v>237</v>
      </c>
      <c r="E98" s="30">
        <v>297682</v>
      </c>
      <c r="F98" s="18" t="s">
        <v>169</v>
      </c>
      <c r="G98" s="18" t="s">
        <v>15</v>
      </c>
      <c r="H98" s="22" t="s">
        <v>225</v>
      </c>
      <c r="I98" s="22">
        <v>43073</v>
      </c>
      <c r="J98" s="18" t="s">
        <v>238</v>
      </c>
      <c r="K98" s="20">
        <v>43633</v>
      </c>
      <c r="L98" s="21">
        <v>3278769.98</v>
      </c>
      <c r="M98" s="21">
        <v>0</v>
      </c>
      <c r="N98" s="21">
        <f t="shared" si="5"/>
        <v>3278769.98</v>
      </c>
      <c r="O98" s="18"/>
    </row>
    <row r="99" spans="1:15">
      <c r="A99" s="17">
        <v>91</v>
      </c>
      <c r="B99" s="18" t="s">
        <v>19</v>
      </c>
      <c r="C99" s="18" t="s">
        <v>239</v>
      </c>
      <c r="D99" s="18" t="s">
        <v>240</v>
      </c>
      <c r="E99" s="30">
        <v>296514</v>
      </c>
      <c r="F99" s="18" t="s">
        <v>169</v>
      </c>
      <c r="G99" s="18" t="s">
        <v>15</v>
      </c>
      <c r="H99" s="22" t="s">
        <v>241</v>
      </c>
      <c r="I99" s="22">
        <v>43167</v>
      </c>
      <c r="J99" s="18" t="s">
        <v>242</v>
      </c>
      <c r="K99" s="20">
        <v>43662</v>
      </c>
      <c r="L99" s="21">
        <v>309000</v>
      </c>
      <c r="M99" s="21">
        <v>0</v>
      </c>
      <c r="N99" s="21">
        <f t="shared" si="5"/>
        <v>309000</v>
      </c>
      <c r="O99" s="18"/>
    </row>
    <row r="100" spans="1:15">
      <c r="A100" s="17">
        <v>92</v>
      </c>
      <c r="B100" s="18" t="s">
        <v>23</v>
      </c>
      <c r="C100" s="18" t="s">
        <v>239</v>
      </c>
      <c r="D100" s="18" t="s">
        <v>243</v>
      </c>
      <c r="E100" s="30">
        <v>296711</v>
      </c>
      <c r="F100" s="18" t="s">
        <v>169</v>
      </c>
      <c r="G100" s="18" t="s">
        <v>15</v>
      </c>
      <c r="H100" s="22" t="s">
        <v>241</v>
      </c>
      <c r="I100" s="22">
        <v>43167</v>
      </c>
      <c r="J100" s="18" t="s">
        <v>244</v>
      </c>
      <c r="K100" s="20">
        <v>43655</v>
      </c>
      <c r="L100" s="21">
        <v>382500</v>
      </c>
      <c r="M100" s="21">
        <v>0</v>
      </c>
      <c r="N100" s="21">
        <f t="shared" si="5"/>
        <v>382500</v>
      </c>
      <c r="O100" s="18"/>
    </row>
    <row r="101" spans="1:15">
      <c r="A101" s="17">
        <v>93</v>
      </c>
      <c r="B101" s="18" t="s">
        <v>19</v>
      </c>
      <c r="C101" s="18" t="s">
        <v>239</v>
      </c>
      <c r="D101" s="18" t="s">
        <v>245</v>
      </c>
      <c r="E101" s="30">
        <v>296672</v>
      </c>
      <c r="F101" s="18" t="s">
        <v>169</v>
      </c>
      <c r="G101" s="18" t="s">
        <v>15</v>
      </c>
      <c r="H101" s="22" t="s">
        <v>241</v>
      </c>
      <c r="I101" s="22">
        <v>43167</v>
      </c>
      <c r="J101" s="18" t="s">
        <v>246</v>
      </c>
      <c r="K101" s="20">
        <v>43649</v>
      </c>
      <c r="L101" s="21">
        <v>234000</v>
      </c>
      <c r="M101" s="21">
        <v>0</v>
      </c>
      <c r="N101" s="21">
        <f t="shared" si="5"/>
        <v>234000</v>
      </c>
      <c r="O101" s="18"/>
    </row>
    <row r="102" spans="1:15">
      <c r="A102" s="17">
        <v>94</v>
      </c>
      <c r="B102" s="18" t="s">
        <v>19</v>
      </c>
      <c r="C102" s="18" t="s">
        <v>239</v>
      </c>
      <c r="D102" s="18" t="s">
        <v>247</v>
      </c>
      <c r="E102" s="30">
        <v>296604</v>
      </c>
      <c r="F102" s="18" t="s">
        <v>169</v>
      </c>
      <c r="G102" s="18" t="s">
        <v>15</v>
      </c>
      <c r="H102" s="22" t="s">
        <v>241</v>
      </c>
      <c r="I102" s="22">
        <v>43167</v>
      </c>
      <c r="J102" s="18" t="s">
        <v>248</v>
      </c>
      <c r="K102" s="20">
        <v>43662</v>
      </c>
      <c r="L102" s="21">
        <v>382500</v>
      </c>
      <c r="M102" s="21">
        <v>0</v>
      </c>
      <c r="N102" s="21">
        <f t="shared" si="5"/>
        <v>382500</v>
      </c>
      <c r="O102" s="18"/>
    </row>
    <row r="103" spans="1:15">
      <c r="A103" s="17">
        <v>95</v>
      </c>
      <c r="B103" s="18" t="s">
        <v>18</v>
      </c>
      <c r="C103" s="18" t="s">
        <v>239</v>
      </c>
      <c r="D103" s="18" t="s">
        <v>249</v>
      </c>
      <c r="E103" s="30">
        <v>296692</v>
      </c>
      <c r="F103" s="18" t="s">
        <v>169</v>
      </c>
      <c r="G103" s="18" t="s">
        <v>15</v>
      </c>
      <c r="H103" s="22" t="s">
        <v>241</v>
      </c>
      <c r="I103" s="22">
        <v>43167</v>
      </c>
      <c r="J103" s="18" t="s">
        <v>250</v>
      </c>
      <c r="K103" s="20">
        <v>43731</v>
      </c>
      <c r="L103" s="21">
        <v>382500</v>
      </c>
      <c r="M103" s="21">
        <v>0</v>
      </c>
      <c r="N103" s="21">
        <f t="shared" si="5"/>
        <v>382500</v>
      </c>
      <c r="O103" s="18"/>
    </row>
    <row r="104" spans="1:15">
      <c r="A104" s="17">
        <v>96</v>
      </c>
      <c r="B104" s="18" t="s">
        <v>25</v>
      </c>
      <c r="C104" s="18" t="s">
        <v>239</v>
      </c>
      <c r="D104" s="18" t="s">
        <v>251</v>
      </c>
      <c r="E104" s="30">
        <v>296702</v>
      </c>
      <c r="F104" s="18" t="s">
        <v>169</v>
      </c>
      <c r="G104" s="18" t="s">
        <v>15</v>
      </c>
      <c r="H104" s="22" t="s">
        <v>241</v>
      </c>
      <c r="I104" s="22">
        <v>43167</v>
      </c>
      <c r="J104" s="18" t="s">
        <v>252</v>
      </c>
      <c r="K104" s="20">
        <v>43740</v>
      </c>
      <c r="L104" s="21">
        <v>333000</v>
      </c>
      <c r="M104" s="21">
        <v>0</v>
      </c>
      <c r="N104" s="21">
        <f t="shared" si="5"/>
        <v>333000</v>
      </c>
      <c r="O104" s="18"/>
    </row>
    <row r="105" spans="1:15">
      <c r="A105" s="17">
        <v>97</v>
      </c>
      <c r="B105" s="18" t="s">
        <v>19</v>
      </c>
      <c r="C105" s="18" t="s">
        <v>239</v>
      </c>
      <c r="D105" s="18" t="s">
        <v>253</v>
      </c>
      <c r="E105" s="30">
        <v>296682</v>
      </c>
      <c r="F105" s="18" t="s">
        <v>169</v>
      </c>
      <c r="G105" s="18" t="s">
        <v>15</v>
      </c>
      <c r="H105" s="22" t="s">
        <v>241</v>
      </c>
      <c r="I105" s="22">
        <v>43167</v>
      </c>
      <c r="J105" s="18" t="s">
        <v>254</v>
      </c>
      <c r="K105" s="20">
        <v>43683</v>
      </c>
      <c r="L105" s="21">
        <v>168000</v>
      </c>
      <c r="M105" s="21">
        <v>0</v>
      </c>
      <c r="N105" s="21">
        <f t="shared" si="5"/>
        <v>168000</v>
      </c>
      <c r="O105" s="18"/>
    </row>
    <row r="106" spans="1:15">
      <c r="A106" s="17">
        <v>98</v>
      </c>
      <c r="B106" s="18" t="s">
        <v>22</v>
      </c>
      <c r="C106" s="18" t="s">
        <v>239</v>
      </c>
      <c r="D106" s="18" t="s">
        <v>255</v>
      </c>
      <c r="E106" s="30">
        <v>296636</v>
      </c>
      <c r="F106" s="18" t="s">
        <v>169</v>
      </c>
      <c r="G106" s="18" t="s">
        <v>15</v>
      </c>
      <c r="H106" s="22" t="s">
        <v>241</v>
      </c>
      <c r="I106" s="22">
        <v>43167</v>
      </c>
      <c r="J106" s="18" t="s">
        <v>256</v>
      </c>
      <c r="K106" s="20">
        <v>43731</v>
      </c>
      <c r="L106" s="21">
        <v>306000</v>
      </c>
      <c r="M106" s="21">
        <v>0</v>
      </c>
      <c r="N106" s="21">
        <f t="shared" si="5"/>
        <v>306000</v>
      </c>
      <c r="O106" s="18"/>
    </row>
    <row r="107" spans="1:15">
      <c r="A107" s="17">
        <v>99</v>
      </c>
      <c r="B107" s="18" t="s">
        <v>18</v>
      </c>
      <c r="C107" s="18" t="s">
        <v>239</v>
      </c>
      <c r="D107" s="18" t="s">
        <v>257</v>
      </c>
      <c r="E107" s="30">
        <v>296637</v>
      </c>
      <c r="F107" s="18" t="s">
        <v>169</v>
      </c>
      <c r="G107" s="18" t="s">
        <v>15</v>
      </c>
      <c r="H107" s="22" t="s">
        <v>241</v>
      </c>
      <c r="I107" s="22">
        <v>43167</v>
      </c>
      <c r="J107" s="18" t="s">
        <v>258</v>
      </c>
      <c r="K107" s="20">
        <v>43768</v>
      </c>
      <c r="L107" s="21">
        <v>382500</v>
      </c>
      <c r="M107" s="21">
        <v>0</v>
      </c>
      <c r="N107" s="21">
        <f t="shared" si="5"/>
        <v>382500</v>
      </c>
      <c r="O107" s="18"/>
    </row>
    <row r="108" spans="1:15">
      <c r="A108" s="17">
        <v>100</v>
      </c>
      <c r="B108" s="18" t="s">
        <v>26</v>
      </c>
      <c r="C108" s="18" t="s">
        <v>239</v>
      </c>
      <c r="D108" s="18" t="s">
        <v>259</v>
      </c>
      <c r="E108" s="30">
        <v>296652</v>
      </c>
      <c r="F108" s="18" t="s">
        <v>169</v>
      </c>
      <c r="G108" s="18" t="s">
        <v>15</v>
      </c>
      <c r="H108" s="22" t="s">
        <v>241</v>
      </c>
      <c r="I108" s="22">
        <v>43167</v>
      </c>
      <c r="J108" s="18" t="s">
        <v>260</v>
      </c>
      <c r="K108" s="20">
        <v>43717</v>
      </c>
      <c r="L108" s="21">
        <v>382500</v>
      </c>
      <c r="M108" s="21">
        <v>0</v>
      </c>
      <c r="N108" s="21">
        <f t="shared" si="5"/>
        <v>382500</v>
      </c>
      <c r="O108" s="18"/>
    </row>
    <row r="109" spans="1:15">
      <c r="A109" s="17">
        <v>101</v>
      </c>
      <c r="B109" s="18" t="s">
        <v>263</v>
      </c>
      <c r="C109" s="18" t="s">
        <v>261</v>
      </c>
      <c r="D109" s="18" t="s">
        <v>264</v>
      </c>
      <c r="E109" s="30" t="s">
        <v>265</v>
      </c>
      <c r="F109" s="18" t="s">
        <v>169</v>
      </c>
      <c r="G109" s="18" t="s">
        <v>15</v>
      </c>
      <c r="H109" s="22" t="s">
        <v>266</v>
      </c>
      <c r="I109" s="22">
        <v>43167</v>
      </c>
      <c r="J109" s="18"/>
      <c r="K109" s="20"/>
      <c r="L109" s="21">
        <v>762666</v>
      </c>
      <c r="M109" s="21">
        <v>0</v>
      </c>
      <c r="N109" s="21">
        <f t="shared" si="5"/>
        <v>762666</v>
      </c>
      <c r="O109" s="21" t="s">
        <v>17</v>
      </c>
    </row>
    <row r="110" spans="1:15">
      <c r="A110" s="17">
        <v>102</v>
      </c>
      <c r="B110" s="18" t="s">
        <v>222</v>
      </c>
      <c r="C110" s="18" t="s">
        <v>223</v>
      </c>
      <c r="D110" s="18" t="s">
        <v>267</v>
      </c>
      <c r="E110" s="30">
        <v>297720</v>
      </c>
      <c r="F110" s="18" t="s">
        <v>169</v>
      </c>
      <c r="G110" s="18" t="s">
        <v>15</v>
      </c>
      <c r="H110" s="22" t="s">
        <v>225</v>
      </c>
      <c r="I110" s="22">
        <v>43073</v>
      </c>
      <c r="J110" s="18"/>
      <c r="K110" s="20"/>
      <c r="L110" s="21">
        <v>4500000</v>
      </c>
      <c r="M110" s="21">
        <v>0</v>
      </c>
      <c r="N110" s="21">
        <f t="shared" si="5"/>
        <v>4500000</v>
      </c>
      <c r="O110" s="21" t="s">
        <v>17</v>
      </c>
    </row>
    <row r="111" spans="1:15">
      <c r="A111" s="17">
        <v>103</v>
      </c>
      <c r="B111" s="18" t="s">
        <v>19</v>
      </c>
      <c r="C111" s="18" t="s">
        <v>261</v>
      </c>
      <c r="D111" s="18" t="s">
        <v>268</v>
      </c>
      <c r="E111" s="30" t="s">
        <v>269</v>
      </c>
      <c r="F111" s="18" t="s">
        <v>169</v>
      </c>
      <c r="G111" s="18" t="s">
        <v>15</v>
      </c>
      <c r="H111" s="22" t="s">
        <v>270</v>
      </c>
      <c r="I111" s="22">
        <v>43756</v>
      </c>
      <c r="J111" s="18"/>
      <c r="K111" s="20"/>
      <c r="L111" s="21">
        <v>470000</v>
      </c>
      <c r="M111" s="21">
        <v>0</v>
      </c>
      <c r="N111" s="21">
        <f t="shared" si="5"/>
        <v>470000</v>
      </c>
      <c r="O111" s="21" t="s">
        <v>17</v>
      </c>
    </row>
    <row r="112" spans="1:15">
      <c r="A112" s="17">
        <v>104</v>
      </c>
      <c r="B112" s="18" t="s">
        <v>262</v>
      </c>
      <c r="C112" s="18" t="s">
        <v>261</v>
      </c>
      <c r="D112" s="18" t="s">
        <v>271</v>
      </c>
      <c r="E112" s="30" t="s">
        <v>272</v>
      </c>
      <c r="F112" s="18" t="s">
        <v>169</v>
      </c>
      <c r="G112" s="18" t="s">
        <v>15</v>
      </c>
      <c r="H112" s="22" t="s">
        <v>273</v>
      </c>
      <c r="I112" s="22">
        <v>43781</v>
      </c>
      <c r="J112" s="18"/>
      <c r="K112" s="20"/>
      <c r="L112" s="21">
        <v>5500000</v>
      </c>
      <c r="M112" s="21">
        <v>0</v>
      </c>
      <c r="N112" s="21">
        <f t="shared" si="5"/>
        <v>5500000</v>
      </c>
      <c r="O112" s="21" t="s">
        <v>17</v>
      </c>
    </row>
    <row r="113" spans="1:15">
      <c r="A113" s="17">
        <v>105</v>
      </c>
      <c r="B113" s="18" t="s">
        <v>262</v>
      </c>
      <c r="C113" s="18" t="s">
        <v>261</v>
      </c>
      <c r="D113" s="18" t="s">
        <v>271</v>
      </c>
      <c r="E113" s="30" t="s">
        <v>397</v>
      </c>
      <c r="F113" s="18" t="s">
        <v>169</v>
      </c>
      <c r="G113" s="18" t="s">
        <v>15</v>
      </c>
      <c r="H113" s="22" t="s">
        <v>273</v>
      </c>
      <c r="I113" s="22">
        <v>43781</v>
      </c>
      <c r="J113" s="18"/>
      <c r="K113" s="20">
        <v>43790</v>
      </c>
      <c r="L113" s="21">
        <v>4675175</v>
      </c>
      <c r="M113" s="21">
        <v>4675175</v>
      </c>
      <c r="N113" s="21">
        <f t="shared" si="5"/>
        <v>0</v>
      </c>
      <c r="O113" s="21"/>
    </row>
    <row r="114" spans="1:15">
      <c r="A114" s="17">
        <v>106</v>
      </c>
      <c r="B114" s="18" t="s">
        <v>19</v>
      </c>
      <c r="C114" s="18" t="s">
        <v>400</v>
      </c>
      <c r="D114" s="18" t="s">
        <v>401</v>
      </c>
      <c r="E114" s="30">
        <v>267712</v>
      </c>
      <c r="F114" s="18" t="s">
        <v>169</v>
      </c>
      <c r="G114" s="18" t="s">
        <v>15</v>
      </c>
      <c r="H114" s="22" t="s">
        <v>413</v>
      </c>
      <c r="I114" s="22">
        <v>42240</v>
      </c>
      <c r="J114" s="18"/>
      <c r="K114" s="20">
        <v>42692</v>
      </c>
      <c r="L114" s="21">
        <v>510000</v>
      </c>
      <c r="M114" s="21">
        <v>510000</v>
      </c>
      <c r="N114" s="21">
        <f t="shared" si="5"/>
        <v>0</v>
      </c>
      <c r="O114" s="21"/>
    </row>
    <row r="115" spans="1:15">
      <c r="A115" s="17">
        <v>107</v>
      </c>
      <c r="B115" s="18" t="s">
        <v>59</v>
      </c>
      <c r="C115" s="18" t="s">
        <v>402</v>
      </c>
      <c r="D115" s="18" t="s">
        <v>403</v>
      </c>
      <c r="E115" s="30">
        <v>267726</v>
      </c>
      <c r="F115" s="18" t="s">
        <v>169</v>
      </c>
      <c r="G115" s="18" t="s">
        <v>15</v>
      </c>
      <c r="H115" s="22" t="s">
        <v>414</v>
      </c>
      <c r="I115" s="22">
        <v>42297</v>
      </c>
      <c r="J115" s="18"/>
      <c r="K115" s="20">
        <v>42612</v>
      </c>
      <c r="L115" s="21">
        <v>204000</v>
      </c>
      <c r="M115" s="21">
        <v>204000</v>
      </c>
      <c r="N115" s="21">
        <f t="shared" si="5"/>
        <v>0</v>
      </c>
      <c r="O115" s="21"/>
    </row>
    <row r="116" spans="1:15">
      <c r="A116" s="17">
        <v>108</v>
      </c>
      <c r="B116" s="18" t="s">
        <v>19</v>
      </c>
      <c r="C116" s="18" t="s">
        <v>404</v>
      </c>
      <c r="D116" s="18" t="s">
        <v>405</v>
      </c>
      <c r="E116" s="30">
        <v>279293</v>
      </c>
      <c r="F116" s="18" t="s">
        <v>169</v>
      </c>
      <c r="G116" s="18" t="s">
        <v>15</v>
      </c>
      <c r="H116" s="22" t="s">
        <v>415</v>
      </c>
      <c r="I116" s="22">
        <v>42667</v>
      </c>
      <c r="J116" s="18"/>
      <c r="K116" s="20">
        <v>43219</v>
      </c>
      <c r="L116" s="21">
        <v>810000</v>
      </c>
      <c r="M116" s="21">
        <v>810000</v>
      </c>
      <c r="N116" s="21">
        <f t="shared" si="5"/>
        <v>0</v>
      </c>
      <c r="O116" s="21"/>
    </row>
    <row r="117" spans="1:15">
      <c r="A117" s="17">
        <v>109</v>
      </c>
      <c r="B117" s="18" t="s">
        <v>263</v>
      </c>
      <c r="C117" s="18" t="s">
        <v>261</v>
      </c>
      <c r="D117" s="18" t="s">
        <v>264</v>
      </c>
      <c r="E117" s="30" t="s">
        <v>398</v>
      </c>
      <c r="F117" s="18" t="s">
        <v>169</v>
      </c>
      <c r="G117" s="18" t="s">
        <v>15</v>
      </c>
      <c r="H117" s="22" t="s">
        <v>266</v>
      </c>
      <c r="I117" s="22">
        <v>43167</v>
      </c>
      <c r="J117" s="18"/>
      <c r="K117" s="20">
        <v>43802</v>
      </c>
      <c r="L117" s="21">
        <v>762664.97</v>
      </c>
      <c r="M117" s="21">
        <v>762664.97</v>
      </c>
      <c r="N117" s="21">
        <f t="shared" si="5"/>
        <v>0</v>
      </c>
      <c r="O117" s="21"/>
    </row>
    <row r="118" spans="1:15">
      <c r="A118" s="17">
        <v>110</v>
      </c>
      <c r="B118" s="18" t="s">
        <v>59</v>
      </c>
      <c r="C118" s="18" t="s">
        <v>406</v>
      </c>
      <c r="D118" s="18" t="s">
        <v>407</v>
      </c>
      <c r="E118" s="30">
        <v>274451</v>
      </c>
      <c r="F118" s="18" t="s">
        <v>169</v>
      </c>
      <c r="G118" s="18" t="s">
        <v>15</v>
      </c>
      <c r="H118" s="22" t="s">
        <v>416</v>
      </c>
      <c r="I118" s="22">
        <v>42418</v>
      </c>
      <c r="J118" s="18" t="s">
        <v>417</v>
      </c>
      <c r="K118" s="20">
        <v>42804</v>
      </c>
      <c r="L118" s="21">
        <v>7316194.2000000002</v>
      </c>
      <c r="M118" s="21">
        <v>7316194.2000000002</v>
      </c>
      <c r="N118" s="21">
        <f t="shared" si="5"/>
        <v>0</v>
      </c>
      <c r="O118" s="21"/>
    </row>
    <row r="119" spans="1:15">
      <c r="A119" s="17">
        <v>111</v>
      </c>
      <c r="B119" s="18" t="s">
        <v>19</v>
      </c>
      <c r="C119" s="18" t="s">
        <v>261</v>
      </c>
      <c r="D119" s="18" t="s">
        <v>268</v>
      </c>
      <c r="E119" s="30" t="s">
        <v>399</v>
      </c>
      <c r="F119" s="18" t="s">
        <v>169</v>
      </c>
      <c r="G119" s="18" t="s">
        <v>15</v>
      </c>
      <c r="H119" s="22" t="s">
        <v>270</v>
      </c>
      <c r="I119" s="22">
        <v>43756</v>
      </c>
      <c r="J119" s="18"/>
      <c r="K119" s="20">
        <v>43812</v>
      </c>
      <c r="L119" s="21">
        <v>470000</v>
      </c>
      <c r="M119" s="21">
        <v>470000</v>
      </c>
      <c r="N119" s="21">
        <f t="shared" si="5"/>
        <v>0</v>
      </c>
      <c r="O119" s="21"/>
    </row>
    <row r="120" spans="1:15">
      <c r="A120" s="17">
        <v>112</v>
      </c>
      <c r="B120" s="18" t="s">
        <v>408</v>
      </c>
      <c r="C120" s="18" t="s">
        <v>400</v>
      </c>
      <c r="D120" s="18" t="s">
        <v>409</v>
      </c>
      <c r="E120" s="30">
        <v>267734</v>
      </c>
      <c r="F120" s="18" t="s">
        <v>169</v>
      </c>
      <c r="G120" s="18" t="s">
        <v>15</v>
      </c>
      <c r="H120" s="22" t="s">
        <v>413</v>
      </c>
      <c r="I120" s="22">
        <v>42240</v>
      </c>
      <c r="J120" s="18"/>
      <c r="K120" s="20">
        <v>42692</v>
      </c>
      <c r="L120" s="21">
        <v>476540</v>
      </c>
      <c r="M120" s="21">
        <v>476540</v>
      </c>
      <c r="N120" s="21">
        <f t="shared" si="5"/>
        <v>0</v>
      </c>
      <c r="O120" s="21"/>
    </row>
    <row r="121" spans="1:15">
      <c r="A121" s="17">
        <v>113</v>
      </c>
      <c r="B121" s="18" t="s">
        <v>23</v>
      </c>
      <c r="C121" s="18" t="s">
        <v>410</v>
      </c>
      <c r="D121" s="18" t="s">
        <v>411</v>
      </c>
      <c r="E121" s="30">
        <v>266482</v>
      </c>
      <c r="F121" s="18" t="s">
        <v>169</v>
      </c>
      <c r="G121" s="18" t="s">
        <v>15</v>
      </c>
      <c r="H121" s="22" t="s">
        <v>418</v>
      </c>
      <c r="I121" s="22">
        <v>42206</v>
      </c>
      <c r="J121" s="18"/>
      <c r="K121" s="20">
        <v>42691</v>
      </c>
      <c r="L121" s="21">
        <v>83000</v>
      </c>
      <c r="M121" s="21">
        <v>83000</v>
      </c>
      <c r="N121" s="21">
        <f t="shared" si="5"/>
        <v>0</v>
      </c>
      <c r="O121" s="21"/>
    </row>
    <row r="122" spans="1:15">
      <c r="A122" s="17">
        <v>114</v>
      </c>
      <c r="B122" s="18" t="s">
        <v>19</v>
      </c>
      <c r="C122" s="18" t="s">
        <v>261</v>
      </c>
      <c r="D122" s="18" t="s">
        <v>412</v>
      </c>
      <c r="E122" s="30">
        <v>279063</v>
      </c>
      <c r="F122" s="18" t="s">
        <v>169</v>
      </c>
      <c r="G122" s="18" t="s">
        <v>15</v>
      </c>
      <c r="H122" s="22" t="s">
        <v>419</v>
      </c>
      <c r="I122" s="22">
        <v>42718</v>
      </c>
      <c r="J122" s="18"/>
      <c r="K122" s="20">
        <v>42816</v>
      </c>
      <c r="L122" s="21">
        <v>288000</v>
      </c>
      <c r="M122" s="21">
        <v>144000</v>
      </c>
      <c r="N122" s="21">
        <f t="shared" si="5"/>
        <v>144000</v>
      </c>
      <c r="O122" s="21"/>
    </row>
    <row r="123" spans="1:15">
      <c r="A123" s="17">
        <v>115</v>
      </c>
      <c r="B123" s="18" t="s">
        <v>434</v>
      </c>
      <c r="C123" s="18" t="s">
        <v>261</v>
      </c>
      <c r="D123" s="18" t="s">
        <v>442</v>
      </c>
      <c r="E123" s="30" t="s">
        <v>420</v>
      </c>
      <c r="F123" s="18" t="s">
        <v>169</v>
      </c>
      <c r="G123" s="18" t="s">
        <v>15</v>
      </c>
      <c r="H123" s="22" t="s">
        <v>457</v>
      </c>
      <c r="I123" s="22">
        <v>43847</v>
      </c>
      <c r="J123" s="18"/>
      <c r="K123" s="20"/>
      <c r="L123" s="21">
        <v>47000</v>
      </c>
      <c r="M123" s="21">
        <v>0</v>
      </c>
      <c r="N123" s="21">
        <f t="shared" si="5"/>
        <v>47000</v>
      </c>
      <c r="O123" s="21"/>
    </row>
    <row r="124" spans="1:15">
      <c r="A124" s="17">
        <v>116</v>
      </c>
      <c r="B124" s="18" t="s">
        <v>435</v>
      </c>
      <c r="C124" s="18" t="s">
        <v>261</v>
      </c>
      <c r="D124" s="18" t="s">
        <v>443</v>
      </c>
      <c r="E124" s="30" t="s">
        <v>421</v>
      </c>
      <c r="F124" s="18" t="s">
        <v>169</v>
      </c>
      <c r="G124" s="18" t="s">
        <v>15</v>
      </c>
      <c r="H124" s="22" t="s">
        <v>470</v>
      </c>
      <c r="I124" s="22">
        <v>43847</v>
      </c>
      <c r="J124" s="18"/>
      <c r="K124" s="20"/>
      <c r="L124" s="21">
        <v>3225000</v>
      </c>
      <c r="M124" s="21">
        <v>0</v>
      </c>
      <c r="N124" s="21">
        <f t="shared" si="5"/>
        <v>3225000</v>
      </c>
      <c r="O124" s="21"/>
    </row>
    <row r="125" spans="1:15">
      <c r="A125" s="17">
        <v>117</v>
      </c>
      <c r="B125" s="18" t="s">
        <v>436</v>
      </c>
      <c r="C125" s="18" t="s">
        <v>261</v>
      </c>
      <c r="D125" s="18" t="s">
        <v>444</v>
      </c>
      <c r="E125" s="30" t="s">
        <v>422</v>
      </c>
      <c r="F125" s="18" t="s">
        <v>169</v>
      </c>
      <c r="G125" s="18" t="s">
        <v>15</v>
      </c>
      <c r="H125" s="22" t="s">
        <v>458</v>
      </c>
      <c r="I125" s="22">
        <v>43889</v>
      </c>
      <c r="J125" s="18"/>
      <c r="K125" s="20"/>
      <c r="L125" s="21">
        <v>105000</v>
      </c>
      <c r="M125" s="21">
        <v>0</v>
      </c>
      <c r="N125" s="21">
        <f t="shared" si="5"/>
        <v>105000</v>
      </c>
      <c r="O125" s="21"/>
    </row>
    <row r="126" spans="1:15">
      <c r="A126" s="17">
        <v>118</v>
      </c>
      <c r="B126" s="18" t="s">
        <v>437</v>
      </c>
      <c r="C126" s="18" t="s">
        <v>445</v>
      </c>
      <c r="D126" s="18" t="s">
        <v>446</v>
      </c>
      <c r="E126" s="30" t="s">
        <v>423</v>
      </c>
      <c r="F126" s="18" t="s">
        <v>169</v>
      </c>
      <c r="G126" s="18" t="s">
        <v>15</v>
      </c>
      <c r="H126" s="22" t="s">
        <v>459</v>
      </c>
      <c r="I126" s="22">
        <v>43847</v>
      </c>
      <c r="J126" s="18"/>
      <c r="K126" s="20"/>
      <c r="L126" s="21">
        <v>510000</v>
      </c>
      <c r="M126" s="21">
        <v>0</v>
      </c>
      <c r="N126" s="21">
        <f t="shared" si="5"/>
        <v>510000</v>
      </c>
      <c r="O126" s="21" t="s">
        <v>17</v>
      </c>
    </row>
    <row r="127" spans="1:15">
      <c r="A127" s="17">
        <v>119</v>
      </c>
      <c r="B127" s="18" t="s">
        <v>19</v>
      </c>
      <c r="C127" s="18" t="s">
        <v>445</v>
      </c>
      <c r="D127" s="18" t="s">
        <v>447</v>
      </c>
      <c r="E127" s="30" t="s">
        <v>424</v>
      </c>
      <c r="F127" s="18" t="s">
        <v>169</v>
      </c>
      <c r="G127" s="18" t="s">
        <v>15</v>
      </c>
      <c r="H127" s="22" t="s">
        <v>460</v>
      </c>
      <c r="I127" s="22">
        <v>43847</v>
      </c>
      <c r="J127" s="18"/>
      <c r="K127" s="20"/>
      <c r="L127" s="21">
        <v>382500</v>
      </c>
      <c r="M127" s="21">
        <v>0</v>
      </c>
      <c r="N127" s="21">
        <f t="shared" si="5"/>
        <v>382500</v>
      </c>
      <c r="O127" s="21" t="s">
        <v>17</v>
      </c>
    </row>
    <row r="128" spans="1:15">
      <c r="A128" s="17">
        <v>120</v>
      </c>
      <c r="B128" s="18" t="s">
        <v>438</v>
      </c>
      <c r="C128" s="18" t="s">
        <v>445</v>
      </c>
      <c r="D128" s="18" t="s">
        <v>448</v>
      </c>
      <c r="E128" s="30" t="s">
        <v>425</v>
      </c>
      <c r="F128" s="18" t="s">
        <v>169</v>
      </c>
      <c r="G128" s="18" t="s">
        <v>15</v>
      </c>
      <c r="H128" s="22" t="s">
        <v>461</v>
      </c>
      <c r="I128" s="22">
        <v>43847</v>
      </c>
      <c r="J128" s="18"/>
      <c r="K128" s="20"/>
      <c r="L128" s="21">
        <v>510000</v>
      </c>
      <c r="M128" s="21">
        <v>0</v>
      </c>
      <c r="N128" s="21">
        <f t="shared" si="5"/>
        <v>510000</v>
      </c>
      <c r="O128" s="21" t="s">
        <v>17</v>
      </c>
    </row>
    <row r="129" spans="1:15">
      <c r="A129" s="17">
        <v>121</v>
      </c>
      <c r="B129" s="18" t="s">
        <v>26</v>
      </c>
      <c r="C129" s="18" t="s">
        <v>445</v>
      </c>
      <c r="D129" s="18" t="s">
        <v>449</v>
      </c>
      <c r="E129" s="30" t="s">
        <v>426</v>
      </c>
      <c r="F129" s="18" t="s">
        <v>169</v>
      </c>
      <c r="G129" s="18" t="s">
        <v>15</v>
      </c>
      <c r="H129" s="22" t="s">
        <v>462</v>
      </c>
      <c r="I129" s="22">
        <v>43847</v>
      </c>
      <c r="J129" s="18"/>
      <c r="K129" s="20"/>
      <c r="L129" s="21">
        <v>510000</v>
      </c>
      <c r="M129" s="21">
        <v>0</v>
      </c>
      <c r="N129" s="21">
        <f t="shared" si="5"/>
        <v>510000</v>
      </c>
      <c r="O129" s="21" t="s">
        <v>17</v>
      </c>
    </row>
    <row r="130" spans="1:15">
      <c r="A130" s="17">
        <v>122</v>
      </c>
      <c r="B130" s="18" t="s">
        <v>19</v>
      </c>
      <c r="C130" s="18" t="s">
        <v>445</v>
      </c>
      <c r="D130" s="18" t="s">
        <v>450</v>
      </c>
      <c r="E130" s="30" t="s">
        <v>427</v>
      </c>
      <c r="F130" s="18" t="s">
        <v>169</v>
      </c>
      <c r="G130" s="18" t="s">
        <v>15</v>
      </c>
      <c r="H130" s="22" t="s">
        <v>463</v>
      </c>
      <c r="I130" s="22">
        <v>43847</v>
      </c>
      <c r="J130" s="18"/>
      <c r="K130" s="20"/>
      <c r="L130" s="21">
        <v>328500</v>
      </c>
      <c r="M130" s="21">
        <v>0</v>
      </c>
      <c r="N130" s="21">
        <f t="shared" si="5"/>
        <v>328500</v>
      </c>
      <c r="O130" s="21" t="s">
        <v>17</v>
      </c>
    </row>
    <row r="131" spans="1:15">
      <c r="A131" s="17">
        <v>123</v>
      </c>
      <c r="B131" s="18" t="s">
        <v>439</v>
      </c>
      <c r="C131" s="18" t="s">
        <v>445</v>
      </c>
      <c r="D131" s="18" t="s">
        <v>451</v>
      </c>
      <c r="E131" s="30" t="s">
        <v>428</v>
      </c>
      <c r="F131" s="18" t="s">
        <v>169</v>
      </c>
      <c r="G131" s="18" t="s">
        <v>15</v>
      </c>
      <c r="H131" s="22" t="s">
        <v>464</v>
      </c>
      <c r="I131" s="22">
        <v>43847</v>
      </c>
      <c r="J131" s="18"/>
      <c r="K131" s="20"/>
      <c r="L131" s="21">
        <v>258000</v>
      </c>
      <c r="M131" s="21">
        <v>0</v>
      </c>
      <c r="N131" s="21">
        <f t="shared" si="5"/>
        <v>258000</v>
      </c>
      <c r="O131" s="21" t="s">
        <v>17</v>
      </c>
    </row>
    <row r="132" spans="1:15">
      <c r="A132" s="17">
        <v>124</v>
      </c>
      <c r="B132" s="18" t="s">
        <v>440</v>
      </c>
      <c r="C132" s="18" t="s">
        <v>445</v>
      </c>
      <c r="D132" s="18" t="s">
        <v>452</v>
      </c>
      <c r="E132" s="30" t="s">
        <v>429</v>
      </c>
      <c r="F132" s="18" t="s">
        <v>169</v>
      </c>
      <c r="G132" s="18" t="s">
        <v>15</v>
      </c>
      <c r="H132" s="22" t="s">
        <v>465</v>
      </c>
      <c r="I132" s="22">
        <v>43847</v>
      </c>
      <c r="J132" s="18"/>
      <c r="K132" s="20"/>
      <c r="L132" s="21">
        <v>510000</v>
      </c>
      <c r="M132" s="21">
        <v>0</v>
      </c>
      <c r="N132" s="21">
        <f t="shared" si="5"/>
        <v>510000</v>
      </c>
      <c r="O132" s="21" t="s">
        <v>17</v>
      </c>
    </row>
    <row r="133" spans="1:15">
      <c r="A133" s="17">
        <v>125</v>
      </c>
      <c r="B133" s="18" t="s">
        <v>441</v>
      </c>
      <c r="C133" s="18" t="s">
        <v>445</v>
      </c>
      <c r="D133" s="18" t="s">
        <v>453</v>
      </c>
      <c r="E133" s="30" t="s">
        <v>430</v>
      </c>
      <c r="F133" s="18" t="s">
        <v>169</v>
      </c>
      <c r="G133" s="18" t="s">
        <v>15</v>
      </c>
      <c r="H133" s="22" t="s">
        <v>466</v>
      </c>
      <c r="I133" s="22">
        <v>43847</v>
      </c>
      <c r="J133" s="18"/>
      <c r="K133" s="20"/>
      <c r="L133" s="21">
        <v>510000</v>
      </c>
      <c r="M133" s="21">
        <v>0</v>
      </c>
      <c r="N133" s="21">
        <f t="shared" si="5"/>
        <v>510000</v>
      </c>
      <c r="O133" s="21" t="s">
        <v>17</v>
      </c>
    </row>
    <row r="134" spans="1:15">
      <c r="A134" s="17">
        <v>126</v>
      </c>
      <c r="B134" s="18" t="s">
        <v>25</v>
      </c>
      <c r="C134" s="18" t="s">
        <v>445</v>
      </c>
      <c r="D134" s="18" t="s">
        <v>454</v>
      </c>
      <c r="E134" s="30" t="s">
        <v>431</v>
      </c>
      <c r="F134" s="18" t="s">
        <v>169</v>
      </c>
      <c r="G134" s="18" t="s">
        <v>15</v>
      </c>
      <c r="H134" s="22" t="s">
        <v>467</v>
      </c>
      <c r="I134" s="22">
        <v>43847</v>
      </c>
      <c r="J134" s="18"/>
      <c r="K134" s="20"/>
      <c r="L134" s="21">
        <v>510000</v>
      </c>
      <c r="M134" s="21">
        <v>0</v>
      </c>
      <c r="N134" s="21">
        <f t="shared" si="5"/>
        <v>510000</v>
      </c>
      <c r="O134" s="21" t="s">
        <v>17</v>
      </c>
    </row>
    <row r="135" spans="1:15">
      <c r="A135" s="17">
        <v>127</v>
      </c>
      <c r="B135" s="18" t="s">
        <v>19</v>
      </c>
      <c r="C135" s="18" t="s">
        <v>445</v>
      </c>
      <c r="D135" s="18" t="s">
        <v>455</v>
      </c>
      <c r="E135" s="30" t="s">
        <v>432</v>
      </c>
      <c r="F135" s="18" t="s">
        <v>169</v>
      </c>
      <c r="G135" s="18" t="s">
        <v>15</v>
      </c>
      <c r="H135" s="22" t="s">
        <v>468</v>
      </c>
      <c r="I135" s="22">
        <v>43847</v>
      </c>
      <c r="J135" s="18"/>
      <c r="K135" s="20"/>
      <c r="L135" s="21">
        <v>510000</v>
      </c>
      <c r="M135" s="21">
        <v>0</v>
      </c>
      <c r="N135" s="21">
        <f t="shared" si="5"/>
        <v>510000</v>
      </c>
      <c r="O135" s="21" t="s">
        <v>17</v>
      </c>
    </row>
    <row r="136" spans="1:15">
      <c r="A136" s="17">
        <v>128</v>
      </c>
      <c r="B136" s="18" t="s">
        <v>18</v>
      </c>
      <c r="C136" s="18" t="s">
        <v>445</v>
      </c>
      <c r="D136" s="18" t="s">
        <v>456</v>
      </c>
      <c r="E136" s="30" t="s">
        <v>433</v>
      </c>
      <c r="F136" s="18" t="s">
        <v>169</v>
      </c>
      <c r="G136" s="18" t="s">
        <v>15</v>
      </c>
      <c r="H136" s="22" t="s">
        <v>469</v>
      </c>
      <c r="I136" s="22">
        <v>43847</v>
      </c>
      <c r="J136" s="18"/>
      <c r="K136" s="20"/>
      <c r="L136" s="21">
        <v>510000</v>
      </c>
      <c r="M136" s="21">
        <v>0</v>
      </c>
      <c r="N136" s="21">
        <f t="shared" si="5"/>
        <v>510000</v>
      </c>
      <c r="O136" s="21" t="s">
        <v>17</v>
      </c>
    </row>
    <row r="137" spans="1:15">
      <c r="A137" s="17">
        <v>129</v>
      </c>
      <c r="B137" s="18" t="s">
        <v>471</v>
      </c>
      <c r="C137" s="18" t="s">
        <v>472</v>
      </c>
      <c r="D137" s="18" t="s">
        <v>472</v>
      </c>
      <c r="E137" s="30" t="s">
        <v>16</v>
      </c>
      <c r="F137" s="18" t="s">
        <v>323</v>
      </c>
      <c r="G137" s="18" t="s">
        <v>15</v>
      </c>
      <c r="H137" s="22" t="s">
        <v>474</v>
      </c>
      <c r="I137" s="22">
        <v>43847</v>
      </c>
      <c r="J137" s="18"/>
      <c r="K137" s="20"/>
      <c r="L137" s="21">
        <v>196000000</v>
      </c>
      <c r="M137" s="21">
        <v>196000000</v>
      </c>
      <c r="N137" s="21">
        <f t="shared" si="5"/>
        <v>0</v>
      </c>
      <c r="O137" s="21"/>
    </row>
    <row r="138" spans="1:15">
      <c r="A138" s="17">
        <v>130</v>
      </c>
      <c r="B138" s="18" t="s">
        <v>473</v>
      </c>
      <c r="C138" s="18" t="s">
        <v>261</v>
      </c>
      <c r="D138" s="18" t="s">
        <v>476</v>
      </c>
      <c r="E138" s="30">
        <v>309490</v>
      </c>
      <c r="F138" s="18" t="s">
        <v>323</v>
      </c>
      <c r="G138" s="18" t="s">
        <v>15</v>
      </c>
      <c r="H138" s="22" t="s">
        <v>475</v>
      </c>
      <c r="I138" s="22">
        <v>43868</v>
      </c>
      <c r="J138" s="18"/>
      <c r="K138" s="20"/>
      <c r="L138" s="21">
        <v>76514700.730000004</v>
      </c>
      <c r="M138" s="21">
        <v>76514700.730000004</v>
      </c>
      <c r="N138" s="21">
        <f t="shared" si="5"/>
        <v>0</v>
      </c>
      <c r="O138" s="21"/>
    </row>
    <row r="139" spans="1:15">
      <c r="A139" s="17"/>
      <c r="B139" s="18"/>
      <c r="C139" s="18"/>
      <c r="D139" s="18"/>
      <c r="E139" s="19"/>
      <c r="F139" s="18"/>
      <c r="G139" s="18"/>
      <c r="H139" s="22"/>
      <c r="I139" s="22"/>
      <c r="J139" s="18"/>
      <c r="K139" s="20"/>
      <c r="L139" s="21"/>
      <c r="M139" s="21"/>
      <c r="N139" s="21"/>
      <c r="O139" s="21"/>
    </row>
    <row r="140" spans="1:15">
      <c r="A140" s="17"/>
      <c r="B140" s="18"/>
      <c r="C140" s="18"/>
      <c r="D140" s="18"/>
      <c r="E140" s="19"/>
      <c r="F140" s="18"/>
      <c r="G140" s="18"/>
      <c r="H140" s="22"/>
      <c r="I140" s="22"/>
      <c r="J140" s="18"/>
      <c r="K140" s="20"/>
      <c r="L140" s="21"/>
      <c r="M140" s="21"/>
      <c r="N140" s="21"/>
      <c r="O140" s="21"/>
    </row>
    <row r="141" spans="1:15">
      <c r="A141" s="17"/>
      <c r="B141" s="18"/>
      <c r="C141" s="18"/>
      <c r="D141" s="18"/>
      <c r="E141" s="19"/>
      <c r="F141" s="18"/>
      <c r="G141" s="18"/>
      <c r="H141" s="22"/>
      <c r="I141" s="22"/>
      <c r="J141" s="18"/>
      <c r="K141" s="20"/>
      <c r="L141" s="21"/>
      <c r="M141" s="21"/>
      <c r="N141" s="21"/>
      <c r="O141" s="18"/>
    </row>
  </sheetData>
  <autoFilter ref="A8:O138" xr:uid="{00000000-0009-0000-0000-000000000000}"/>
  <mergeCells count="2">
    <mergeCell ref="A3:M3"/>
    <mergeCell ref="A4:M4"/>
  </mergeCells>
  <conditionalFormatting sqref="E8:E284">
    <cfRule type="duplicateValues" dxfId="1" priority="38"/>
  </conditionalFormatting>
  <conditionalFormatting sqref="E8:E141">
    <cfRule type="duplicateValues" dxfId="0" priority="40"/>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4"/>
  <sheetViews>
    <sheetView tabSelected="1" zoomScale="70" zoomScaleNormal="70" workbookViewId="0">
      <pane xSplit="2" topLeftCell="C1" activePane="topRight" state="frozen"/>
      <selection pane="topRight" activeCell="A4" sqref="A4"/>
    </sheetView>
  </sheetViews>
  <sheetFormatPr baseColWidth="10" defaultColWidth="11.44140625" defaultRowHeight="12.6"/>
  <cols>
    <col min="1" max="1" width="11.44140625" style="3"/>
    <col min="2" max="2" width="31" style="5" hidden="1" customWidth="1"/>
    <col min="3" max="3" width="19.33203125" style="4" customWidth="1"/>
    <col min="4" max="5" width="19.33203125" style="1" hidden="1" customWidth="1"/>
    <col min="6" max="7" width="11.44140625" style="1" hidden="1" customWidth="1"/>
    <col min="8" max="8" width="15" style="1" hidden="1" customWidth="1"/>
    <col min="9" max="9" width="11.44140625" style="1" hidden="1" customWidth="1"/>
    <col min="10" max="10" width="11.44140625" style="1" customWidth="1"/>
    <col min="11" max="13" width="11.44140625" style="1" hidden="1" customWidth="1"/>
    <col min="14" max="14" width="17" style="2" customWidth="1"/>
    <col min="15" max="15" width="20" style="2" customWidth="1"/>
    <col min="16" max="16" width="18.44140625" style="2" customWidth="1"/>
    <col min="17" max="17" width="16.33203125" style="2" customWidth="1"/>
    <col min="18" max="18" width="20.88671875" style="2" customWidth="1"/>
    <col min="19" max="19" width="21.109375" style="2" customWidth="1"/>
    <col min="20" max="20" width="15.88671875" style="2" customWidth="1"/>
    <col min="21" max="21" width="19.44140625" style="2" customWidth="1"/>
    <col min="22" max="22" width="24.33203125" style="2" customWidth="1"/>
    <col min="23" max="23" width="26.88671875" style="2" customWidth="1"/>
    <col min="24" max="24" width="33.5546875" style="2" customWidth="1"/>
    <col min="25" max="25" width="29.33203125" style="2" customWidth="1"/>
    <col min="26" max="16384" width="11.44140625" style="1"/>
  </cols>
  <sheetData>
    <row r="1" spans="1:25" ht="34.950000000000003" customHeight="1">
      <c r="A1" s="27"/>
      <c r="B1" s="27"/>
      <c r="C1" s="27"/>
      <c r="D1" s="27"/>
      <c r="E1" s="27"/>
      <c r="F1" s="27"/>
      <c r="G1" s="27"/>
      <c r="H1" s="27"/>
      <c r="I1" s="27"/>
      <c r="J1" s="27"/>
      <c r="N1" s="36" t="s">
        <v>478</v>
      </c>
      <c r="O1" s="36"/>
      <c r="P1" s="36"/>
      <c r="Q1" s="36"/>
      <c r="R1" s="36"/>
      <c r="S1" s="36"/>
      <c r="T1" s="36"/>
      <c r="U1" s="36"/>
      <c r="V1" s="36"/>
      <c r="W1" s="36"/>
      <c r="X1" s="36"/>
      <c r="Y1" s="36"/>
    </row>
    <row r="2" spans="1:25" ht="14.4" customHeight="1">
      <c r="A2" s="27"/>
      <c r="B2" s="27"/>
      <c r="C2" s="27"/>
      <c r="D2" s="27"/>
      <c r="E2" s="27"/>
      <c r="F2" s="27"/>
      <c r="G2" s="27"/>
      <c r="H2" s="27"/>
      <c r="I2" s="27"/>
      <c r="J2" s="27"/>
      <c r="K2" s="27"/>
      <c r="L2" s="27"/>
      <c r="M2" s="27"/>
      <c r="N2" s="37" t="s">
        <v>288</v>
      </c>
      <c r="O2" s="37" t="s">
        <v>289</v>
      </c>
      <c r="P2" s="37" t="s">
        <v>290</v>
      </c>
      <c r="Q2" s="37" t="s">
        <v>291</v>
      </c>
      <c r="R2" s="37" t="s">
        <v>292</v>
      </c>
      <c r="S2" s="37" t="s">
        <v>290</v>
      </c>
      <c r="T2" s="37" t="s">
        <v>293</v>
      </c>
      <c r="U2" s="37" t="s">
        <v>289</v>
      </c>
      <c r="V2" s="37" t="s">
        <v>290</v>
      </c>
      <c r="W2" s="36" t="s">
        <v>294</v>
      </c>
      <c r="X2" s="36"/>
      <c r="Y2" s="36"/>
    </row>
    <row r="3" spans="1:25" s="32" customFormat="1" ht="48.75" customHeight="1">
      <c r="A3" s="28" t="s">
        <v>274</v>
      </c>
      <c r="B3" s="27" t="s">
        <v>275</v>
      </c>
      <c r="C3" s="28" t="s">
        <v>276</v>
      </c>
      <c r="D3" s="27" t="s">
        <v>277</v>
      </c>
      <c r="E3" s="27" t="s">
        <v>278</v>
      </c>
      <c r="F3" s="27" t="s">
        <v>279</v>
      </c>
      <c r="G3" s="27" t="s">
        <v>280</v>
      </c>
      <c r="H3" s="27" t="s">
        <v>281</v>
      </c>
      <c r="I3" s="27" t="s">
        <v>282</v>
      </c>
      <c r="J3" s="28" t="s">
        <v>283</v>
      </c>
      <c r="K3" s="27" t="s">
        <v>284</v>
      </c>
      <c r="L3" s="27" t="s">
        <v>285</v>
      </c>
      <c r="M3" s="27" t="s">
        <v>286</v>
      </c>
      <c r="N3" s="37"/>
      <c r="O3" s="37"/>
      <c r="P3" s="37"/>
      <c r="Q3" s="37"/>
      <c r="R3" s="37"/>
      <c r="S3" s="37"/>
      <c r="T3" s="37"/>
      <c r="U3" s="37"/>
      <c r="V3" s="37"/>
      <c r="W3" s="28" t="s">
        <v>295</v>
      </c>
      <c r="X3" s="28" t="s">
        <v>296</v>
      </c>
      <c r="Y3" s="28" t="s">
        <v>297</v>
      </c>
    </row>
    <row r="4" spans="1:25" s="6" customFormat="1" ht="409.6">
      <c r="A4" s="5" t="s">
        <v>298</v>
      </c>
      <c r="B4" s="7" t="s">
        <v>299</v>
      </c>
      <c r="C4" s="6" t="s">
        <v>300</v>
      </c>
      <c r="D4" s="6" t="s">
        <v>301</v>
      </c>
      <c r="E4" s="6" t="s">
        <v>302</v>
      </c>
      <c r="F4" s="6" t="s">
        <v>303</v>
      </c>
      <c r="G4" s="6" t="s">
        <v>304</v>
      </c>
      <c r="H4" s="6" t="s">
        <v>305</v>
      </c>
      <c r="I4" s="6" t="s">
        <v>306</v>
      </c>
      <c r="J4" s="6" t="s">
        <v>307</v>
      </c>
      <c r="K4" s="6">
        <v>1</v>
      </c>
      <c r="L4" s="6" t="s">
        <v>308</v>
      </c>
      <c r="M4" s="6" t="s">
        <v>309</v>
      </c>
      <c r="N4" s="33">
        <v>27</v>
      </c>
      <c r="O4" s="8">
        <f>P4*0.27</f>
        <v>710164092.33000004</v>
      </c>
      <c r="P4" s="8">
        <v>2630237379</v>
      </c>
      <c r="Q4" s="33">
        <v>27</v>
      </c>
      <c r="R4" s="8">
        <v>349579175.03000003</v>
      </c>
      <c r="S4" s="8">
        <v>2630237379</v>
      </c>
      <c r="T4" s="8">
        <f>U4/V4*100</f>
        <v>13.290784239516354</v>
      </c>
      <c r="U4" s="8">
        <v>349579175.03000003</v>
      </c>
      <c r="V4" s="8">
        <v>2630237379</v>
      </c>
      <c r="W4" s="34" t="s">
        <v>480</v>
      </c>
      <c r="X4" s="34" t="s">
        <v>481</v>
      </c>
      <c r="Y4" s="34" t="s">
        <v>479</v>
      </c>
    </row>
  </sheetData>
  <autoFilter ref="A3:Y4" xr:uid="{00000000-0009-0000-0000-000001000000}"/>
  <mergeCells count="11">
    <mergeCell ref="W2:Y2"/>
    <mergeCell ref="N1:Y1"/>
    <mergeCell ref="N2:N3"/>
    <mergeCell ref="O2:O3"/>
    <mergeCell ref="P2:P3"/>
    <mergeCell ref="Q2:Q3"/>
    <mergeCell ref="R2:R3"/>
    <mergeCell ref="S2:S3"/>
    <mergeCell ref="T2:T3"/>
    <mergeCell ref="U2:U3"/>
    <mergeCell ref="V2:V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5"/>
  <sheetViews>
    <sheetView topLeftCell="M1" zoomScaleNormal="100" workbookViewId="0">
      <pane ySplit="3" topLeftCell="A4" activePane="bottomLeft" state="frozen"/>
      <selection pane="bottomLeft" activeCell="T4" sqref="T4"/>
    </sheetView>
  </sheetViews>
  <sheetFormatPr baseColWidth="10" defaultColWidth="11.44140625" defaultRowHeight="12.6"/>
  <cols>
    <col min="1" max="1" width="11.44140625" style="3"/>
    <col min="2" max="2" width="31" style="5" customWidth="1"/>
    <col min="3" max="3" width="19.33203125" style="4" customWidth="1"/>
    <col min="4" max="5" width="19.33203125" style="1" customWidth="1"/>
    <col min="6" max="7" width="11.44140625" style="1" customWidth="1"/>
    <col min="8" max="8" width="15" style="1" customWidth="1"/>
    <col min="9" max="9" width="15.33203125" style="1" customWidth="1"/>
    <col min="10" max="10" width="17.109375" style="1" customWidth="1"/>
    <col min="11" max="11" width="11.44140625" style="1" customWidth="1"/>
    <col min="12" max="12" width="13.109375" style="1" customWidth="1"/>
    <col min="13" max="13" width="13.88671875" style="1" customWidth="1"/>
    <col min="14" max="14" width="16.88671875" style="2" customWidth="1"/>
    <col min="15" max="15" width="19.6640625" style="2" bestFit="1" customWidth="1"/>
    <col min="16" max="16" width="18.44140625" style="2" bestFit="1" customWidth="1"/>
    <col min="17" max="17" width="19.33203125" style="2" customWidth="1"/>
    <col min="18" max="18" width="21.109375" style="2" customWidth="1"/>
    <col min="19" max="22" width="21.6640625" style="2" customWidth="1"/>
    <col min="23" max="23" width="17.109375" style="1" customWidth="1"/>
    <col min="24" max="25" width="18.44140625" style="1" bestFit="1" customWidth="1"/>
    <col min="26" max="16384" width="11.44140625" style="1"/>
  </cols>
  <sheetData>
    <row r="1" spans="1:25" s="9" customFormat="1" ht="34.950000000000003" customHeight="1">
      <c r="A1" s="36" t="s">
        <v>274</v>
      </c>
      <c r="B1" s="36" t="s">
        <v>275</v>
      </c>
      <c r="C1" s="36" t="s">
        <v>276</v>
      </c>
      <c r="D1" s="36" t="s">
        <v>277</v>
      </c>
      <c r="E1" s="36" t="s">
        <v>278</v>
      </c>
      <c r="F1" s="36" t="s">
        <v>279</v>
      </c>
      <c r="G1" s="36" t="s">
        <v>280</v>
      </c>
      <c r="H1" s="36" t="s">
        <v>281</v>
      </c>
      <c r="I1" s="36" t="s">
        <v>282</v>
      </c>
      <c r="J1" s="36" t="s">
        <v>283</v>
      </c>
      <c r="K1" s="36" t="s">
        <v>284</v>
      </c>
      <c r="L1" s="36" t="s">
        <v>285</v>
      </c>
      <c r="M1" s="36" t="s">
        <v>286</v>
      </c>
      <c r="N1" s="38" t="s">
        <v>287</v>
      </c>
      <c r="O1" s="38"/>
      <c r="P1" s="38"/>
      <c r="Q1" s="38"/>
      <c r="R1" s="38"/>
      <c r="S1" s="38"/>
      <c r="T1" s="38"/>
      <c r="U1" s="38"/>
      <c r="V1" s="38"/>
      <c r="W1" s="38"/>
      <c r="X1" s="38"/>
      <c r="Y1" s="38"/>
    </row>
    <row r="2" spans="1:25" s="9" customFormat="1" ht="14.4" customHeight="1">
      <c r="A2" s="36"/>
      <c r="B2" s="36"/>
      <c r="C2" s="36"/>
      <c r="D2" s="36"/>
      <c r="E2" s="36"/>
      <c r="F2" s="36"/>
      <c r="G2" s="36"/>
      <c r="H2" s="36"/>
      <c r="I2" s="36"/>
      <c r="J2" s="36"/>
      <c r="K2" s="36"/>
      <c r="L2" s="36"/>
      <c r="M2" s="36"/>
      <c r="N2" s="37" t="s">
        <v>288</v>
      </c>
      <c r="O2" s="37" t="s">
        <v>289</v>
      </c>
      <c r="P2" s="37" t="s">
        <v>290</v>
      </c>
      <c r="Q2" s="36" t="s">
        <v>291</v>
      </c>
      <c r="R2" s="36" t="s">
        <v>292</v>
      </c>
      <c r="S2" s="36" t="s">
        <v>290</v>
      </c>
      <c r="T2" s="37" t="s">
        <v>293</v>
      </c>
      <c r="U2" s="37" t="s">
        <v>289</v>
      </c>
      <c r="V2" s="37" t="s">
        <v>290</v>
      </c>
      <c r="W2" s="36" t="s">
        <v>294</v>
      </c>
      <c r="X2" s="36"/>
      <c r="Y2" s="36"/>
    </row>
    <row r="3" spans="1:25" s="10" customFormat="1" ht="48" customHeight="1">
      <c r="A3" s="36"/>
      <c r="B3" s="36"/>
      <c r="C3" s="36"/>
      <c r="D3" s="36"/>
      <c r="E3" s="36"/>
      <c r="F3" s="36"/>
      <c r="G3" s="36"/>
      <c r="H3" s="36"/>
      <c r="I3" s="36"/>
      <c r="J3" s="36"/>
      <c r="K3" s="36"/>
      <c r="L3" s="36"/>
      <c r="M3" s="36"/>
      <c r="N3" s="37"/>
      <c r="O3" s="37"/>
      <c r="P3" s="37"/>
      <c r="Q3" s="36"/>
      <c r="R3" s="36"/>
      <c r="S3" s="36"/>
      <c r="T3" s="37"/>
      <c r="U3" s="37"/>
      <c r="V3" s="37"/>
      <c r="W3" s="23" t="s">
        <v>295</v>
      </c>
      <c r="X3" s="23" t="s">
        <v>296</v>
      </c>
      <c r="Y3" s="23" t="s">
        <v>297</v>
      </c>
    </row>
    <row r="4" spans="1:25" s="11" customFormat="1" ht="59.4" customHeight="1">
      <c r="A4" s="5" t="s">
        <v>298</v>
      </c>
      <c r="B4" s="7" t="s">
        <v>299</v>
      </c>
      <c r="C4" s="6" t="s">
        <v>300</v>
      </c>
      <c r="D4" s="6" t="s">
        <v>301</v>
      </c>
      <c r="E4" s="6" t="s">
        <v>302</v>
      </c>
      <c r="F4" s="6" t="s">
        <v>303</v>
      </c>
      <c r="G4" s="6" t="s">
        <v>304</v>
      </c>
      <c r="H4" s="6" t="s">
        <v>305</v>
      </c>
      <c r="I4" s="6" t="s">
        <v>306</v>
      </c>
      <c r="J4" s="6" t="s">
        <v>307</v>
      </c>
      <c r="K4" s="6">
        <v>1</v>
      </c>
      <c r="L4" s="6" t="s">
        <v>308</v>
      </c>
      <c r="M4" s="6" t="s">
        <v>309</v>
      </c>
      <c r="N4" s="8">
        <v>84</v>
      </c>
      <c r="O4" s="8">
        <v>22074693585.549999</v>
      </c>
      <c r="P4" s="8">
        <v>2630237379.5100002</v>
      </c>
      <c r="Q4" s="8">
        <v>84</v>
      </c>
      <c r="R4" s="8">
        <v>22074693585.549999</v>
      </c>
      <c r="S4" s="8">
        <v>2630237379.5100002</v>
      </c>
      <c r="T4" s="12"/>
      <c r="U4" s="12"/>
      <c r="V4" s="12"/>
    </row>
    <row r="13" spans="1:25">
      <c r="H13" s="15"/>
    </row>
    <row r="14" spans="1:25">
      <c r="H14" s="15"/>
    </row>
    <row r="15" spans="1:25">
      <c r="H15" s="15"/>
    </row>
  </sheetData>
  <autoFilter ref="A3:S4" xr:uid="{00000000-0009-0000-0000-000002000000}"/>
  <mergeCells count="24">
    <mergeCell ref="T2:T3"/>
    <mergeCell ref="V2:V3"/>
    <mergeCell ref="W2:Y2"/>
    <mergeCell ref="M1:M3"/>
    <mergeCell ref="P2:P3"/>
    <mergeCell ref="Q2:Q3"/>
    <mergeCell ref="R2:R3"/>
    <mergeCell ref="S2:S3"/>
    <mergeCell ref="F1:F3"/>
    <mergeCell ref="N1:Y1"/>
    <mergeCell ref="A1:A3"/>
    <mergeCell ref="B1:B3"/>
    <mergeCell ref="C1:C3"/>
    <mergeCell ref="D1:D3"/>
    <mergeCell ref="E1:E3"/>
    <mergeCell ref="G1:G3"/>
    <mergeCell ref="H1:H3"/>
    <mergeCell ref="I1:I3"/>
    <mergeCell ref="J1:J3"/>
    <mergeCell ref="K1:K3"/>
    <mergeCell ref="L1:L3"/>
    <mergeCell ref="U2:U3"/>
    <mergeCell ref="N2:N3"/>
    <mergeCell ref="O2:O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HAZTHMS366H4-260687506-4497</_dlc_DocId>
    <_dlc_DocIdUrl xmlns="7bca82a3-7548-4c8d-b007-daa3f89b3500">
      <Url>https://conacytmx.sharepoint.com/sites/Evaluacion SIICYT/_layouts/15/DocIdRedir.aspx?ID=HAZTHMS366H4-260687506-4497</Url>
      <Description>HAZTHMS366H4-260687506-4497</Description>
    </_dlc_DocIdUrl>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7B6A7881-4F54-4EA4-853C-D3A6D282B4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A9BD013-307B-4494-A9CA-5790AEB80287}">
  <ds:schemaRefs>
    <ds:schemaRef ds:uri="http://schemas.microsoft.com/sharepoint/events"/>
  </ds:schemaRefs>
</ds:datastoreItem>
</file>

<file path=customXml/itemProps3.xml><?xml version="1.0" encoding="utf-8"?>
<ds:datastoreItem xmlns:ds="http://schemas.openxmlformats.org/officeDocument/2006/customXml" ds:itemID="{E72C963D-404B-47C4-B046-607910AD12B4}">
  <ds:schemaRefs>
    <ds:schemaRef ds:uri="http://schemas.microsoft.com/sharepoint/v3/contenttype/forms"/>
  </ds:schemaRefs>
</ds:datastoreItem>
</file>

<file path=customXml/itemProps4.xml><?xml version="1.0" encoding="utf-8"?>
<ds:datastoreItem xmlns:ds="http://schemas.openxmlformats.org/officeDocument/2006/customXml" ds:itemID="{436714E9-13E7-4407-9D23-1594EB5A9B06}">
  <ds:schemaRefs>
    <ds:schemaRef ds:uri="365a079c-736b-4335-b291-2e7ae15faa00"/>
    <ds:schemaRef ds:uri="http://schemas.openxmlformats.org/package/2006/metadata/core-properties"/>
    <ds:schemaRef ds:uri="http://schemas.microsoft.com/sharepoint/v3"/>
    <ds:schemaRef ds:uri="http://www.w3.org/XML/1998/namespace"/>
    <ds:schemaRef ds:uri="http://purl.org/dc/elements/1.1/"/>
    <ds:schemaRef ds:uri="7bca82a3-7548-4c8d-b007-daa3f89b3500"/>
    <ds:schemaRef ds:uri="http://schemas.microsoft.com/office/infopath/2007/PartnerControls"/>
    <ds:schemaRef ds:uri="http://schemas.microsoft.com/office/2006/documentManagement/type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Medios de Verificacion</vt:lpstr>
      <vt:lpstr>F0021TRM20</vt:lpstr>
      <vt:lpstr>F002-3TRIM19</vt:lpstr>
    </vt:vector>
  </TitlesOfParts>
  <Manager/>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LAP5ATA</dc:creator>
  <cp:keywords/>
  <dc:description/>
  <cp:lastModifiedBy>HP</cp:lastModifiedBy>
  <cp:revision/>
  <dcterms:created xsi:type="dcterms:W3CDTF">2019-04-04T23:21:39Z</dcterms:created>
  <dcterms:modified xsi:type="dcterms:W3CDTF">2020-05-11T17:47:04Z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d4a60dde-fcc1-4c7e-b5ea-98b59502d0f0</vt:lpwstr>
  </property>
  <property fmtid="{D5CDD505-2E9C-101B-9397-08002B2CF9AE}" pid="4" name="AuthorIds_UIVersion_512">
    <vt:lpwstr>20</vt:lpwstr>
  </property>
  <property fmtid="{D5CDD505-2E9C-101B-9397-08002B2CF9AE}" pid="5" name="AuthorIds_UIVersion_1536">
    <vt:lpwstr>20</vt:lpwstr>
  </property>
</Properties>
</file>