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codeName="ThisWorkbook" defaultThemeVersion="124226"/>
  <mc:AlternateContent xmlns:mc="http://schemas.openxmlformats.org/markup-compatibility/2006">
    <mc:Choice Requires="x15">
      <x15ac:absPath xmlns:x15ac="http://schemas.microsoft.com/office/spreadsheetml/2010/11/ac" url="C:\Users\LAP5ATA\Desktop\Evaluación\2016\F002\MIR\2Trim Avance de metas\"/>
    </mc:Choice>
  </mc:AlternateContent>
  <bookViews>
    <workbookView xWindow="0" yWindow="0" windowWidth="23040" windowHeight="9084"/>
  </bookViews>
  <sheets>
    <sheet name="avance_2trim16" sheetId="1" r:id="rId1"/>
  </sheets>
  <definedNames>
    <definedName name="_xlnm._FilterDatabase" localSheetId="0" hidden="1">avance_2trim16!$A$5:$M$5</definedName>
    <definedName name="_xlnm.Print_Area" localSheetId="0">avance_2trim16!$A$1:$N$10</definedName>
    <definedName name="_xlnm.Print_Titles" localSheetId="0">avance_2trim16!$1:$5</definedName>
  </definedNames>
  <calcPr calcId="171027"/>
</workbook>
</file>

<file path=xl/calcChain.xml><?xml version="1.0" encoding="utf-8"?>
<calcChain xmlns="http://schemas.openxmlformats.org/spreadsheetml/2006/main">
  <c r="H7" i="1" l="1"/>
  <c r="H8" i="1" l="1"/>
  <c r="H9" i="1" l="1"/>
  <c r="H6" i="1" l="1"/>
  <c r="G6" i="1" l="1"/>
  <c r="F6" i="1" s="1"/>
  <c r="E6" i="1" l="1"/>
  <c r="E7" i="1"/>
  <c r="F8" i="1"/>
  <c r="E8" i="1" s="1"/>
  <c r="G9" i="1"/>
  <c r="F9" i="1" s="1"/>
  <c r="E9" i="1" l="1"/>
</calcChain>
</file>

<file path=xl/sharedStrings.xml><?xml version="1.0" encoding="utf-8"?>
<sst xmlns="http://schemas.openxmlformats.org/spreadsheetml/2006/main" count="41" uniqueCount="33">
  <si>
    <t>Programa presupuestario</t>
  </si>
  <si>
    <t>Frecuencia de Medición</t>
  </si>
  <si>
    <t>Justificación</t>
  </si>
  <si>
    <t>Causa</t>
  </si>
  <si>
    <t>Nombre del Indicador</t>
  </si>
  <si>
    <t>Unidad de Medida</t>
  </si>
  <si>
    <t xml:space="preserve">Efecto </t>
  </si>
  <si>
    <t>Otros motivos</t>
  </si>
  <si>
    <t>Valor de la Meta Planeada</t>
  </si>
  <si>
    <t>Numerador Meta Planeada</t>
  </si>
  <si>
    <t>Denominador Meta Planeada</t>
  </si>
  <si>
    <t>Valor de la Meta Alcanzada</t>
  </si>
  <si>
    <t>Numerador Meta Alcanzada</t>
  </si>
  <si>
    <t>Denominador Meta Alcanzada</t>
  </si>
  <si>
    <t>Avance de Indicadores Segundo Trimestre 2016</t>
  </si>
  <si>
    <t>F002 Apoyos para actividades científicas, tecnológicas y de innovación</t>
  </si>
  <si>
    <t>Porcentaje</t>
  </si>
  <si>
    <t>Semestral</t>
  </si>
  <si>
    <t>Trimestral</t>
  </si>
  <si>
    <t>Al segundo trimestre de 2016, se solicitó al CTA del Programa, la autorización de 384 propuestas. En el mismo período, igual número de propuestas fueron autorizadas.</t>
  </si>
  <si>
    <t>Al segundo trimestre de 2016, 384 propuestas fueron autorizadas para recibiir apoyos por parte del Programa.</t>
  </si>
  <si>
    <t>El numeral 3.3.1, fracción iii de los Lineamientos del Programa, establece que las solicitudes de apoyo materia de aprobación por parte del CTA, deberán contar con las evaluaciones señaladas en el numeral 3.2 de los mencionados Lineamientos.</t>
  </si>
  <si>
    <t xml:space="preserve">Todas las solicitudes presentadas al CTA del Programa, cuentan con las evaluaciones que precisan los Lineamientos del Programa, motivo por el cual las 384 propuestas presentadas al CTA, se acompañaron de sus respectivas evaluaciones. </t>
  </si>
  <si>
    <t>Se han apoyado 193 proyectos, en las diversas modalidades del Programa, por un monto de 698.50 mdp, con lo cual se coadyuva a que los proyectos logren sus objetivos en el plazo establecido.</t>
  </si>
  <si>
    <t>La Convocatoria es uno de los mecanimos de selección de prouyectos del Programa. Por otro lado, el numeral 3.1.5 de los Lineamientos del Programa, establece que duranta cada ejercicio fiscal,  el Programa publicará al menos siete Convocatorias.</t>
  </si>
  <si>
    <t>El numeral 4.4 de los Lineamientos del Programa, establece que los recursos económicos otorgados por el Programa se ejercerán a más tardar el 30 de noviembre del ejercicio fiscal en el que se hayan otorgado. Por lo anterior, y en uso de sus facultades, el CTA del Programa, al segundo trimestre de 2016, asignó 978.89 mdp para el desarrollo de proyectos; de dicho monto, en el mismo período se transfirieron recursos por la cantidad de 698.50 mdp, para el financiamiento de dichos proyectos.</t>
  </si>
  <si>
    <t>Para el ejercicio fiscal 2016, se fusionaron los Pp U004 y R002 en el F002, por lo que para definir las metas, se consideró el desenvolvimiento del presupuesto de los programas antes señalados, y en este sentido, para el año 2016, se estableció la meta de transferir el 60% de lo autorizado por el CTA en el segundo trimestre de dicho año.</t>
  </si>
  <si>
    <t>Al segundo trimestre de 2016, el CTA del Programa autorizó la emisión de 18 Convocatorias, a través de las cuales se han apoyado 378 proyectos, por un monto global de 859.01 mdp.</t>
  </si>
  <si>
    <t>Para el segundo trimestre de 2016, se estimó la emisión de 4 Convocatorias en dicho período. El indicador se calcula de la siguiente manera: (Número de convocatorias emitidas en el periodo t / Número de convocatorias programadas para el periodo t) * 100. Por este motivo, el valor de la meta alcanzada es 350% mayor a la planeada, toda vez que se emitieron 14 Convocatorias adicionales a las originalmente planeadas.</t>
  </si>
  <si>
    <t>Porcentaje de convocatorias emitidas
(Actividad 1)</t>
  </si>
  <si>
    <t>Porcentaje propuestas presentadas con evaluación
(Actividad 2)</t>
  </si>
  <si>
    <t>Porcentaje de ministraciones realizadas en tiempo 
(Actividad 3)</t>
  </si>
  <si>
    <t>Porcentaje de apoyos otorgados respecto de lo solicitado
(Componente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</si>
</sst>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00000"/>
  </numFmts>
  <fonts count="10"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dashed">
        <color auto="1"/>
      </left>
      <right style="dashed">
        <color auto="1"/>
      </right>
      <top style="dashed">
        <color auto="1"/>
      </top>
      <bottom style="dashed">
        <color auto="1"/>
      </bottom>
      <diagonal/>
    </border>
  </borders>
  <cellStyleXfs count="3">
    <xf numFmtId="0" fontId="0" fillId="0" borderId="0"/>
    <xf numFmtId="0" fontId="2" fillId="0" borderId="0"/>
    <xf numFmtId="0" fontId="2" fillId="0" borderId="0"/>
  </cellStyleXfs>
  <cellXfs count="25">
    <xf numFmtId="0" fontId="0" fillId="0" borderId="0" xfId="0"/>
    <xf numFmtId="0" fontId="1"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3" fillId="2" borderId="0" xfId="0" applyFont="1" applyFill="1"/>
    <xf numFmtId="0" fontId="3" fillId="2" borderId="0" xfId="0" applyFont="1" applyFill="1" applyAlignment="1">
      <alignment horizontal="center"/>
    </xf>
    <xf numFmtId="0" fontId="4" fillId="3" borderId="1" xfId="0" applyFont="1" applyFill="1" applyBorder="1" applyAlignment="1">
      <alignment horizontal="center" vertical="center" wrapText="1"/>
    </xf>
    <xf numFmtId="0" fontId="5" fillId="2" borderId="1" xfId="0" applyFont="1" applyFill="1" applyBorder="1" applyAlignment="1">
      <alignment vertical="center"/>
    </xf>
    <xf numFmtId="0" fontId="6" fillId="0" borderId="5" xfId="0" applyFont="1" applyFill="1" applyBorder="1" applyAlignment="1">
      <alignment horizontal="justify" vertical="center" wrapText="1"/>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9" fillId="2" borderId="0" xfId="0" applyFont="1" applyFill="1" applyAlignment="1">
      <alignment horizontal="centerContinuous"/>
    </xf>
    <xf numFmtId="0" fontId="9" fillId="2" borderId="0" xfId="0" applyFont="1" applyFill="1"/>
    <xf numFmtId="164" fontId="0" fillId="2" borderId="0" xfId="0" applyNumberFormat="1" applyFont="1" applyFill="1"/>
    <xf numFmtId="2" fontId="5" fillId="2" borderId="1" xfId="0" applyNumberFormat="1" applyFont="1" applyFill="1" applyBorder="1" applyAlignment="1">
      <alignment horizontal="center" vertical="center"/>
    </xf>
    <xf numFmtId="3" fontId="5" fillId="2" borderId="1" xfId="0" applyNumberFormat="1" applyFont="1" applyFill="1" applyBorder="1" applyAlignment="1">
      <alignment horizontal="right" vertical="center"/>
    </xf>
    <xf numFmtId="4" fontId="5" fillId="2" borderId="1" xfId="0" applyNumberFormat="1" applyFont="1" applyFill="1" applyBorder="1" applyAlignment="1">
      <alignment horizontal="right" vertical="center"/>
    </xf>
    <xf numFmtId="0" fontId="6" fillId="0" borderId="5" xfId="0" applyFont="1" applyFill="1" applyBorder="1" applyAlignment="1">
      <alignment horizontal="left" vertical="center" wrapText="1"/>
    </xf>
    <xf numFmtId="0" fontId="3" fillId="2" borderId="0" xfId="0" applyFont="1" applyFill="1" applyAlignment="1">
      <alignment wrapText="1"/>
    </xf>
    <xf numFmtId="0" fontId="5" fillId="2" borderId="1" xfId="0" applyFont="1" applyFill="1" applyBorder="1" applyAlignment="1">
      <alignment vertical="center" wrapText="1"/>
    </xf>
    <xf numFmtId="0" fontId="0" fillId="2" borderId="0" xfId="0" applyFont="1" applyFill="1" applyAlignment="1">
      <alignment wrapText="1"/>
    </xf>
    <xf numFmtId="0" fontId="8" fillId="2" borderId="0" xfId="0" applyFont="1" applyFill="1" applyAlignment="1">
      <alignment horizontal="left"/>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cellXfs>
  <cellStyles count="3">
    <cellStyle name="Normal" xfId="0" builtinId="0"/>
    <cellStyle name="Normal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M11"/>
  <sheetViews>
    <sheetView tabSelected="1" zoomScale="70" zoomScaleNormal="70" workbookViewId="0">
      <pane ySplit="5" topLeftCell="A6" activePane="bottomLeft" state="frozen"/>
      <selection pane="bottomLeft" activeCell="K9" sqref="K9"/>
    </sheetView>
  </sheetViews>
  <sheetFormatPr baseColWidth="10" defaultColWidth="11.44140625" defaultRowHeight="14.4" x14ac:dyDescent="0.3"/>
  <cols>
    <col min="1" max="1" width="22.109375" style="2" customWidth="1"/>
    <col min="2" max="2" width="31.6640625" style="20" customWidth="1"/>
    <col min="3" max="4" width="17.6640625" style="2" customWidth="1"/>
    <col min="5" max="6" width="17.6640625" style="3" customWidth="1"/>
    <col min="7" max="7" width="20.6640625" style="3" customWidth="1"/>
    <col min="8" max="9" width="17.6640625" style="2" customWidth="1"/>
    <col min="10" max="10" width="19.88671875" style="3" customWidth="1"/>
    <col min="11" max="12" width="46.109375" style="12" customWidth="1"/>
    <col min="13" max="13" width="46.109375" style="2" customWidth="1"/>
    <col min="14" max="16384" width="11.44140625" style="2"/>
  </cols>
  <sheetData>
    <row r="2" spans="1:13" ht="30" x14ac:dyDescent="0.5">
      <c r="A2" s="1"/>
      <c r="B2" s="21" t="s">
        <v>14</v>
      </c>
      <c r="C2" s="1"/>
      <c r="D2" s="1"/>
      <c r="E2" s="1"/>
      <c r="F2" s="1"/>
      <c r="G2" s="1"/>
      <c r="H2" s="1"/>
      <c r="I2" s="1"/>
      <c r="J2" s="1"/>
      <c r="K2" s="11"/>
      <c r="L2" s="11"/>
      <c r="M2" s="1"/>
    </row>
    <row r="4" spans="1:13" ht="18" x14ac:dyDescent="0.35">
      <c r="B4" s="18"/>
      <c r="C4" s="4"/>
      <c r="D4" s="4"/>
      <c r="E4" s="5"/>
      <c r="F4" s="5"/>
      <c r="G4" s="5"/>
      <c r="H4" s="4"/>
      <c r="I4" s="4"/>
      <c r="J4" s="5"/>
      <c r="K4" s="22" t="s">
        <v>2</v>
      </c>
      <c r="L4" s="23"/>
      <c r="M4" s="24"/>
    </row>
    <row r="5" spans="1:13" ht="52.2" x14ac:dyDescent="0.3">
      <c r="A5" s="9" t="s">
        <v>0</v>
      </c>
      <c r="B5" s="9" t="s">
        <v>4</v>
      </c>
      <c r="C5" s="6" t="s">
        <v>1</v>
      </c>
      <c r="D5" s="9" t="s">
        <v>5</v>
      </c>
      <c r="E5" s="10" t="s">
        <v>8</v>
      </c>
      <c r="F5" s="10" t="s">
        <v>9</v>
      </c>
      <c r="G5" s="10" t="s">
        <v>10</v>
      </c>
      <c r="H5" s="10" t="s">
        <v>11</v>
      </c>
      <c r="I5" s="10" t="s">
        <v>12</v>
      </c>
      <c r="J5" s="10" t="s">
        <v>13</v>
      </c>
      <c r="K5" s="9" t="s">
        <v>3</v>
      </c>
      <c r="L5" s="9" t="s">
        <v>6</v>
      </c>
      <c r="M5" s="9" t="s">
        <v>7</v>
      </c>
    </row>
    <row r="6" spans="1:13" ht="75" x14ac:dyDescent="0.3">
      <c r="A6" s="19" t="s">
        <v>15</v>
      </c>
      <c r="B6" s="19" t="s">
        <v>32</v>
      </c>
      <c r="C6" s="7" t="s">
        <v>17</v>
      </c>
      <c r="D6" s="7" t="s">
        <v>16</v>
      </c>
      <c r="E6" s="14">
        <f>(F6/G6)*100</f>
        <v>90</v>
      </c>
      <c r="F6" s="15">
        <f>G6*0.9</f>
        <v>270</v>
      </c>
      <c r="G6" s="15">
        <f>500*0.6</f>
        <v>300</v>
      </c>
      <c r="H6" s="14">
        <f>(I6/J6)*100</f>
        <v>100</v>
      </c>
      <c r="I6" s="15">
        <v>384</v>
      </c>
      <c r="J6" s="15">
        <v>384</v>
      </c>
      <c r="K6" s="8" t="s">
        <v>19</v>
      </c>
      <c r="L6" s="8" t="s">
        <v>20</v>
      </c>
      <c r="M6" s="7"/>
    </row>
    <row r="7" spans="1:13" ht="150" x14ac:dyDescent="0.3">
      <c r="A7" s="19" t="s">
        <v>15</v>
      </c>
      <c r="B7" s="19" t="s">
        <v>29</v>
      </c>
      <c r="C7" s="7" t="s">
        <v>17</v>
      </c>
      <c r="D7" s="7" t="s">
        <v>16</v>
      </c>
      <c r="E7" s="14">
        <f>(F7/G7)*100</f>
        <v>100</v>
      </c>
      <c r="F7" s="15">
        <v>4</v>
      </c>
      <c r="G7" s="15">
        <v>4</v>
      </c>
      <c r="H7" s="14">
        <f>(I7/J7)*100</f>
        <v>450</v>
      </c>
      <c r="I7" s="15">
        <v>18</v>
      </c>
      <c r="J7" s="15">
        <v>4</v>
      </c>
      <c r="K7" s="8" t="s">
        <v>24</v>
      </c>
      <c r="L7" s="8" t="s">
        <v>27</v>
      </c>
      <c r="M7" s="8" t="s">
        <v>28</v>
      </c>
    </row>
    <row r="8" spans="1:13" ht="105" x14ac:dyDescent="0.3">
      <c r="A8" s="19" t="s">
        <v>15</v>
      </c>
      <c r="B8" s="19" t="s">
        <v>30</v>
      </c>
      <c r="C8" s="7" t="s">
        <v>17</v>
      </c>
      <c r="D8" s="7" t="s">
        <v>16</v>
      </c>
      <c r="E8" s="14">
        <f>(F8/G8)*100</f>
        <v>90</v>
      </c>
      <c r="F8" s="15">
        <f>250*0.9</f>
        <v>225</v>
      </c>
      <c r="G8" s="15">
        <v>250</v>
      </c>
      <c r="H8" s="14">
        <f>(I8/J8)*100</f>
        <v>100</v>
      </c>
      <c r="I8" s="15">
        <v>384</v>
      </c>
      <c r="J8" s="15">
        <v>384</v>
      </c>
      <c r="K8" s="8" t="s">
        <v>21</v>
      </c>
      <c r="L8" s="8" t="s">
        <v>22</v>
      </c>
      <c r="M8" s="7"/>
    </row>
    <row r="9" spans="1:13" ht="180" x14ac:dyDescent="0.3">
      <c r="A9" s="19" t="s">
        <v>15</v>
      </c>
      <c r="B9" s="19" t="s">
        <v>31</v>
      </c>
      <c r="C9" s="7" t="s">
        <v>18</v>
      </c>
      <c r="D9" s="7" t="s">
        <v>16</v>
      </c>
      <c r="E9" s="14">
        <f>(F9/G9)*100</f>
        <v>60</v>
      </c>
      <c r="F9" s="16">
        <f>(G9*0.6)</f>
        <v>540000000</v>
      </c>
      <c r="G9" s="16">
        <f>450000000*2</f>
        <v>900000000</v>
      </c>
      <c r="H9" s="14">
        <f>(I9/J9)*100</f>
        <v>71.357135822570712</v>
      </c>
      <c r="I9" s="16">
        <v>698504444.17999995</v>
      </c>
      <c r="J9" s="16">
        <v>978885203.46000004</v>
      </c>
      <c r="K9" s="8" t="s">
        <v>25</v>
      </c>
      <c r="L9" s="8" t="s">
        <v>23</v>
      </c>
      <c r="M9" s="17" t="s">
        <v>26</v>
      </c>
    </row>
    <row r="11" spans="1:13" x14ac:dyDescent="0.3">
      <c r="H11" s="13"/>
    </row>
  </sheetData>
  <autoFilter ref="A5:M5"/>
  <mergeCells count="1">
    <mergeCell ref="K4:M4"/>
  </mergeCells>
  <pageMargins left="1.1023622047244095" right="0.70866141732283472" top="0.35433070866141736" bottom="0.35433070866141736" header="0.31496062992125984" footer="0.31496062992125984"/>
  <pageSetup paperSize="5"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614FFB4-E719-4998-BD51-7C2454A4D80F}"/>
</file>

<file path=customXml/itemProps2.xml><?xml version="1.0" encoding="utf-8"?>
<ds:datastoreItem xmlns:ds="http://schemas.openxmlformats.org/officeDocument/2006/customXml" ds:itemID="{8C816E63-6C8E-448F-AE18-072322860BBB}"/>
</file>

<file path=customXml/itemProps3.xml><?xml version="1.0" encoding="utf-8"?>
<ds:datastoreItem xmlns:ds="http://schemas.openxmlformats.org/officeDocument/2006/customXml" ds:itemID="{5C78C241-94BF-4FA7-A7FD-E6A3C4F13C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avance_2trim16</vt:lpstr>
      <vt:lpstr>avance_2trim16!Área_de_impresión</vt:lpstr>
      <vt:lpstr>avance_2trim16!Títulos_a_imprimir</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LAP5ATA</cp:lastModifiedBy>
  <cp:lastPrinted>2014-10-08T17:49:21Z</cp:lastPrinted>
  <dcterms:created xsi:type="dcterms:W3CDTF">2014-08-08T21:29:06Z</dcterms:created>
  <dcterms:modified xsi:type="dcterms:W3CDTF">2016-09-29T21:15:31Z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