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23715" windowHeight="10050"/>
  </bookViews>
  <sheets>
    <sheet name="Cuenta Pública 2016" sheetId="1" r:id="rId1"/>
  </sheets>
  <definedNames>
    <definedName name="_xlnm._FilterDatabase" localSheetId="0" hidden="1">'Cuenta Pública 2016'!$A$5:$S$5</definedName>
    <definedName name="_xlnm.Print_Area" localSheetId="0">'Cuenta Pública 2016'!$A$1:$T$10</definedName>
    <definedName name="_xlnm.Print_Titles" localSheetId="0">'Cuenta Pública 2016'!$1:$5</definedName>
  </definedNames>
  <calcPr calcId="145621"/>
</workbook>
</file>

<file path=xl/calcChain.xml><?xml version="1.0" encoding="utf-8"?>
<calcChain xmlns="http://schemas.openxmlformats.org/spreadsheetml/2006/main">
  <c r="Q10" i="1" l="1"/>
  <c r="M9" i="1"/>
  <c r="M8" i="1"/>
  <c r="M7" i="1"/>
  <c r="M6" i="1"/>
  <c r="J8" i="1" l="1"/>
  <c r="Q8" i="1" s="1"/>
  <c r="K9" i="1"/>
  <c r="J9" i="1" s="1"/>
  <c r="Q9" i="1" s="1"/>
  <c r="J7" i="1"/>
  <c r="Q7" i="1" s="1"/>
  <c r="L6" i="1"/>
  <c r="J6" i="1" s="1"/>
  <c r="Q6" i="1" s="1"/>
  <c r="G7" i="1" l="1"/>
  <c r="P7" i="1" s="1"/>
  <c r="I6" i="1" l="1"/>
  <c r="G6" i="1" s="1"/>
  <c r="P6" i="1" s="1"/>
  <c r="G8" i="1"/>
  <c r="P8" i="1" s="1"/>
  <c r="H9" i="1"/>
  <c r="G9" i="1" s="1"/>
  <c r="P9" i="1" s="1"/>
  <c r="I10" i="1"/>
  <c r="H10" i="1" s="1"/>
  <c r="G10" i="1" s="1"/>
  <c r="P10" i="1" s="1"/>
</calcChain>
</file>

<file path=xl/sharedStrings.xml><?xml version="1.0" encoding="utf-8"?>
<sst xmlns="http://schemas.openxmlformats.org/spreadsheetml/2006/main" count="73" uniqueCount="53">
  <si>
    <t>Programa presupuestario</t>
  </si>
  <si>
    <t>Frecuencia de Medición</t>
  </si>
  <si>
    <t>Justificación</t>
  </si>
  <si>
    <t>Nombre del Indicador</t>
  </si>
  <si>
    <t>Unidad de Medida</t>
  </si>
  <si>
    <t xml:space="preserve">Efecto </t>
  </si>
  <si>
    <t>Otros motivos</t>
  </si>
  <si>
    <t>Numerador Meta Alcanzada</t>
  </si>
  <si>
    <t>Denominador Meta Alcanzada</t>
  </si>
  <si>
    <t>Avance de Indicadores Cuarto Trimestre 2016</t>
  </si>
  <si>
    <t>F002 Apoyos para actividades científicas, tecnológicas y de innovación</t>
  </si>
  <si>
    <t>Anual</t>
  </si>
  <si>
    <t>Porcentaje</t>
  </si>
  <si>
    <t>Porcentaje de proyectos finalizados con constancia de conclusión técnica y financiera</t>
  </si>
  <si>
    <t>Porcentaje de apoyos otorgados respecto de lo solicitado</t>
  </si>
  <si>
    <t>Semestral</t>
  </si>
  <si>
    <t>Porcentaje de convocatorias emitidas</t>
  </si>
  <si>
    <t>Porcentaje propuestas presentadas con evaluación</t>
  </si>
  <si>
    <t>Porcentaje de ministraciones realizadas en tiempo</t>
  </si>
  <si>
    <t>Trimestral</t>
  </si>
  <si>
    <t>Sentido del Indicador</t>
  </si>
  <si>
    <t>Próposito</t>
  </si>
  <si>
    <t>Componente</t>
  </si>
  <si>
    <t>Actividad</t>
  </si>
  <si>
    <t xml:space="preserve">Ascendente </t>
  </si>
  <si>
    <t>Nivel</t>
  </si>
  <si>
    <t>Valor de la Meta Aprobada 
(1)</t>
  </si>
  <si>
    <t>Numerador Meta Aprobada</t>
  </si>
  <si>
    <t>Denominador Meta Aprobada</t>
  </si>
  <si>
    <t>Valor de la Meta Modificada 
(2)</t>
  </si>
  <si>
    <t>Numerador Meta Modificada</t>
  </si>
  <si>
    <t>Denominador Meta Modificada</t>
  </si>
  <si>
    <t>Valor de la Meta Alcanzada 
(3)</t>
  </si>
  <si>
    <t>% de Cumplimiento
Alcanzada/Aprobada 
(3/1)</t>
  </si>
  <si>
    <t>% de Cumplimiento
Alcanzada/Modificada
(3/2)</t>
  </si>
  <si>
    <t xml:space="preserve">Tipo de Justificación </t>
  </si>
  <si>
    <t>Causa</t>
  </si>
  <si>
    <t>9. Otras causas que por su naturaleza no es posible agrupar</t>
  </si>
  <si>
    <t>10. Otras explicaciones a las variaciones</t>
  </si>
  <si>
    <t>Los Lineamientos del Programa señalan con claridad los elementos a plantearse en las convocatorias y solicitudes que pueden recibir apoyo, lo que permite recibir un mayor porcentaje de recepción de solicitudes pertinentes y correctamente elaboradas,  factibles de recibir apoyos.</t>
  </si>
  <si>
    <t>Durante el 2016, el Programa tuvo una alta demanda de solicitudes, que cumplieron con los requisitos señalados, incrementando el porcentaje de solicitudes aprobadas.</t>
  </si>
  <si>
    <t>Derivado de que en 2016, el Pp F002 operó como un programa "nuevo" creado por la fusión de otros, la estimación de los indicadores se realizó considerando los comportamientos de los programas incluidos en la fusión; sin embargo, al momento del diseño de las metas de los indicadores no se contaba con una línea base comparable.</t>
  </si>
  <si>
    <t>El numeral 3.1.5 de los Lineamientos del Programa, estipula que durante cada ejercicio fiscal, el Programa, a través de los Secretarios Técnicos, publicará al menos 7 Convocatorias.</t>
  </si>
  <si>
    <t>En cabal cumplimiento de la normatividad del Pp F002, que señala como mecanismo prioritario de selección de proyectos las convocatorias, durante el 2016 el Programa publicó 18 convocatorias</t>
  </si>
  <si>
    <t>Derivado de que en 2016, el Pp F002 operó como un programa "nuevo" creado por la fusión de otros, la estimación de los indicadores se realizó considerando los comportamientos de los programas incluidos en la fusión. Sin embargo, al momento del diseño de las metas de los indicadores no se contaba con una línea base comparable.</t>
  </si>
  <si>
    <t>El numeral 3.3.1, fracción iii de los Lineamientos del Programa, establece que las solicitudes de apoyo materia de aprobación por parte del CTA, deberán contar con las evaluaciones señaladas en el numeral 3.2 de los mencionados Lineamientos.</t>
  </si>
  <si>
    <t xml:space="preserve">Todas las solicitudes presentadas al CTA del Programa, cuentan con las evaluaciones que precisan los Lineamientos del Programa, motivo por el cual las 787 propuestas presentadas al CTA, se acompañaron de sus respectivas evaluaciones. </t>
  </si>
  <si>
    <t>La meta del indicador se alcanzó conforme lo planeado. Sin embargo, las cifras para el cálculo del indicador cambiaron derivado de los ajustes presupuestarios aplicados por la SHCP en 2016. El Programa tuvo una disminución de 976.5 millones de pesos a su presupuesto original, que fue de 4,011 millones de pesos.</t>
  </si>
  <si>
    <t>El recorte presupuestal aplicado al Pp F002 durante 2016 causó la disminución de los montos planteados para el ejercicio de recursos que se estimaron cuando se diseño el indicador. No obstante, de los 755 proyectos para ministrar en 2016 con el presupuesto modificado del Pp F002, todos se ministraron en tiempo.</t>
  </si>
  <si>
    <t>11. La meta del indicador de resultado fue cumplida</t>
  </si>
  <si>
    <t>El numeral 3.8.2 de los Lineamientos del Programa, señala que la fecha límite para emitir la Constancia de Conclusión Técnica y Financiera, podrá ser hasta el 30 de abril del año siguiente al que se otorgó el apoyo.</t>
  </si>
  <si>
    <t>A la fecha no se han emitido todas las Constancias de Conclusión Técnica y Financiera, de conformidad con la normatividad aplicable.</t>
  </si>
  <si>
    <t>El numeral 3.7.5 de los Lineamientos del Programa, señala que se podrán otorgar prórrogas para la entrega del Informe Técnico de los proyectos, hasta el 28 de febrero del año siguiente al que se otorga el apoyo. En tal caso, la constancia de conclusión técnica y financiera debe otorgarse una vez que se haya concluido con la revisión de los informes.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</si>
</sst>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00000"/>
    <numFmt numFmtId="165" formatCode="#,##0_ ;[Red]\-#,##0\ "/>
  </numFmts>
  <fonts count="11" x14ac:knownFonts="1">
    <font>
      <sz val="11"/>
      <color theme="1"/>
      <name val="Calibri"/>
      <family val="2"/>
      <scheme val="minor"/>
    </font>
    <font>
      <b/>
      <sz val="11"/>
      <color theme="1"/>
      <name val="Calibri"/>
      <family val="2"/>
      <scheme val="minor"/>
    </font>
    <font>
      <sz val="10"/>
      <name val="Arial"/>
      <family val="2"/>
    </font>
    <font>
      <b/>
      <sz val="14"/>
      <color theme="1"/>
      <name val="Calibri"/>
      <family val="2"/>
      <scheme val="minor"/>
    </font>
    <font>
      <b/>
      <sz val="14"/>
      <color theme="0"/>
      <name val="Calibri"/>
      <family val="2"/>
      <scheme val="minor"/>
    </font>
    <font>
      <sz val="12"/>
      <color theme="1"/>
      <name val="Arial"/>
      <family val="2"/>
    </font>
    <font>
      <sz val="12"/>
      <name val="Arial"/>
      <family val="2"/>
    </font>
    <font>
      <b/>
      <sz val="14"/>
      <color theme="0"/>
      <name val="Arial"/>
      <family val="2"/>
    </font>
    <font>
      <b/>
      <sz val="24"/>
      <color theme="1"/>
      <name val="Arial"/>
      <family val="2"/>
    </font>
    <font>
      <sz val="10"/>
      <color theme="1"/>
      <name val="Calibri"/>
      <family val="2"/>
      <scheme val="minor"/>
    </font>
    <font>
      <b/>
      <sz val="10"/>
      <color theme="0"/>
      <name val="Arial"/>
      <family val="2"/>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2" fillId="0" borderId="0"/>
    <xf numFmtId="0" fontId="2" fillId="0" borderId="0"/>
  </cellStyleXfs>
  <cellXfs count="30">
    <xf numFmtId="0" fontId="0" fillId="0" borderId="0" xfId="0"/>
    <xf numFmtId="0" fontId="1" fillId="2" borderId="0" xfId="0" applyFont="1" applyFill="1" applyAlignment="1">
      <alignment horizontal="centerContinuous"/>
    </xf>
    <xf numFmtId="0" fontId="0" fillId="2" borderId="0" xfId="0" applyFont="1" applyFill="1"/>
    <xf numFmtId="0" fontId="0" fillId="2" borderId="0" xfId="0" applyFont="1" applyFill="1" applyAlignment="1">
      <alignment horizontal="center"/>
    </xf>
    <xf numFmtId="0" fontId="3" fillId="2" borderId="0" xfId="0" applyFont="1" applyFill="1"/>
    <xf numFmtId="0" fontId="3" fillId="2" borderId="0" xfId="0" applyFont="1" applyFill="1" applyAlignment="1">
      <alignment horizontal="center"/>
    </xf>
    <xf numFmtId="0" fontId="5" fillId="2" borderId="1" xfId="0" applyFont="1" applyFill="1" applyBorder="1" applyAlignment="1">
      <alignment vertical="center"/>
    </xf>
    <xf numFmtId="0" fontId="9" fillId="2" borderId="0" xfId="0" applyFont="1" applyFill="1" applyAlignment="1">
      <alignment horizontal="centerContinuous"/>
    </xf>
    <xf numFmtId="0" fontId="9" fillId="2" borderId="0" xfId="0" applyFont="1" applyFill="1"/>
    <xf numFmtId="164" fontId="0" fillId="2" borderId="0" xfId="0" applyNumberFormat="1" applyFont="1" applyFill="1"/>
    <xf numFmtId="2" fontId="5" fillId="2" borderId="1" xfId="0" applyNumberFormat="1" applyFont="1" applyFill="1" applyBorder="1" applyAlignment="1">
      <alignment horizontal="right" vertical="center"/>
    </xf>
    <xf numFmtId="0" fontId="6" fillId="0" borderId="1" xfId="0" applyFont="1" applyFill="1" applyBorder="1" applyAlignment="1">
      <alignment horizontal="right" vertical="center" wrapText="1"/>
    </xf>
    <xf numFmtId="3" fontId="5" fillId="2" borderId="1" xfId="0" applyNumberFormat="1" applyFont="1" applyFill="1" applyBorder="1" applyAlignment="1">
      <alignment horizontal="right" vertical="center"/>
    </xf>
    <xf numFmtId="4" fontId="5" fillId="2" borderId="1" xfId="0" applyNumberFormat="1" applyFont="1" applyFill="1" applyBorder="1" applyAlignment="1">
      <alignment horizontal="right" vertical="center"/>
    </xf>
    <xf numFmtId="165" fontId="6" fillId="0" borderId="1" xfId="0" applyNumberFormat="1" applyFont="1" applyFill="1" applyBorder="1" applyAlignment="1">
      <alignment horizontal="right" vertical="center" wrapText="1"/>
    </xf>
    <xf numFmtId="165" fontId="5" fillId="2" borderId="1" xfId="0" applyNumberFormat="1" applyFont="1" applyFill="1" applyBorder="1" applyAlignment="1">
      <alignment horizontal="right" vertical="center"/>
    </xf>
    <xf numFmtId="0" fontId="6" fillId="0" borderId="1" xfId="0" applyFont="1" applyFill="1" applyBorder="1" applyAlignment="1">
      <alignment horizontal="left" vertical="center" wrapText="1"/>
    </xf>
    <xf numFmtId="0" fontId="8" fillId="2" borderId="0" xfId="0" applyFont="1" applyFill="1" applyAlignment="1">
      <alignment horizontal="center" vertical="center"/>
    </xf>
    <xf numFmtId="0" fontId="3" fillId="2" borderId="0" xfId="0" applyFont="1" applyFill="1" applyAlignment="1">
      <alignment vertical="center" wrapText="1"/>
    </xf>
    <xf numFmtId="0" fontId="5" fillId="2" borderId="1" xfId="0" applyFont="1" applyFill="1" applyBorder="1" applyAlignment="1">
      <alignment vertical="center" wrapText="1"/>
    </xf>
    <xf numFmtId="0" fontId="0" fillId="2" borderId="0" xfId="0" applyFont="1" applyFill="1" applyAlignment="1">
      <alignment vertical="center" wrapText="1"/>
    </xf>
    <xf numFmtId="0" fontId="7" fillId="0" borderId="2" xfId="0" applyFont="1" applyFill="1" applyBorder="1" applyAlignment="1">
      <alignment vertical="center" wrapText="1"/>
    </xf>
    <xf numFmtId="2" fontId="7"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0" fillId="3" borderId="4" xfId="0" applyFont="1" applyFill="1" applyBorder="1" applyAlignment="1" applyProtection="1">
      <alignment horizontal="center" vertical="center" wrapText="1"/>
    </xf>
    <xf numFmtId="1" fontId="6" fillId="0" borderId="1" xfId="0" applyNumberFormat="1" applyFont="1" applyFill="1" applyBorder="1" applyAlignment="1">
      <alignment horizontal="right" vertical="center" wrapText="1"/>
    </xf>
    <xf numFmtId="3" fontId="6" fillId="0" borderId="1" xfId="0" applyNumberFormat="1" applyFont="1" applyFill="1" applyBorder="1" applyAlignment="1">
      <alignment horizontal="righ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cellXfs>
  <cellStyles count="3">
    <cellStyle name="Normal" xfId="0" builtinId="0"/>
    <cellStyle name="Normal 12" xfId="2"/>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11"/>
  <sheetViews>
    <sheetView tabSelected="1" topLeftCell="E1" zoomScale="80" zoomScaleNormal="80" workbookViewId="0">
      <pane ySplit="5" topLeftCell="A6" activePane="bottomLeft" state="frozen"/>
      <selection pane="bottomLeft" activeCell="N6" sqref="N6"/>
    </sheetView>
  </sheetViews>
  <sheetFormatPr baseColWidth="10" defaultColWidth="11.42578125" defaultRowHeight="15" x14ac:dyDescent="0.25"/>
  <cols>
    <col min="1" max="1" width="22.140625" style="2" customWidth="1"/>
    <col min="2" max="2" width="31.7109375" style="20" customWidth="1"/>
    <col min="3" max="3" width="23.28515625" style="20" customWidth="1"/>
    <col min="4" max="4" width="21.140625" style="20" customWidth="1"/>
    <col min="5" max="6" width="17.7109375" style="2" customWidth="1"/>
    <col min="7" max="7" width="17.7109375" style="3" customWidth="1"/>
    <col min="8" max="8" width="20.7109375" style="3" bestFit="1" customWidth="1"/>
    <col min="9" max="12" width="20.7109375" style="3" customWidth="1"/>
    <col min="13" max="13" width="17.7109375" style="2" customWidth="1"/>
    <col min="14" max="14" width="19.85546875" style="2" customWidth="1"/>
    <col min="15" max="15" width="19.85546875" style="3" customWidth="1"/>
    <col min="16" max="16" width="24.28515625" style="3" customWidth="1"/>
    <col min="17" max="18" width="35.28515625" style="8" customWidth="1"/>
    <col min="19" max="21" width="48.42578125" style="2" customWidth="1"/>
    <col min="22" max="16384" width="11.42578125" style="2"/>
  </cols>
  <sheetData>
    <row r="2" spans="1:21" ht="30" x14ac:dyDescent="0.3">
      <c r="A2" s="1"/>
      <c r="B2" s="17" t="s">
        <v>9</v>
      </c>
      <c r="C2" s="17"/>
      <c r="D2" s="17"/>
      <c r="E2" s="1"/>
      <c r="F2" s="1"/>
      <c r="G2" s="1"/>
      <c r="H2" s="1"/>
      <c r="I2" s="1"/>
      <c r="J2" s="1"/>
      <c r="K2" s="1"/>
      <c r="L2" s="1"/>
      <c r="M2" s="1"/>
      <c r="N2" s="1"/>
      <c r="O2" s="1"/>
      <c r="P2" s="1"/>
      <c r="Q2" s="7"/>
      <c r="R2" s="7"/>
      <c r="S2" s="1"/>
    </row>
    <row r="4" spans="1:21" ht="18.75" x14ac:dyDescent="0.3">
      <c r="B4" s="18"/>
      <c r="C4" s="18"/>
      <c r="D4" s="18"/>
      <c r="E4" s="4"/>
      <c r="F4" s="4"/>
      <c r="G4" s="5"/>
      <c r="H4" s="5"/>
      <c r="I4" s="5"/>
      <c r="J4" s="5"/>
      <c r="K4" s="5"/>
      <c r="L4" s="5"/>
      <c r="M4" s="4"/>
      <c r="N4" s="4"/>
      <c r="O4" s="5"/>
      <c r="Q4" s="21"/>
      <c r="R4" s="28" t="s">
        <v>2</v>
      </c>
      <c r="S4" s="28"/>
      <c r="T4" s="28"/>
      <c r="U4" s="29"/>
    </row>
    <row r="5" spans="1:21" ht="75" customHeight="1" x14ac:dyDescent="0.25">
      <c r="A5" s="23" t="s">
        <v>0</v>
      </c>
      <c r="B5" s="23" t="s">
        <v>3</v>
      </c>
      <c r="C5" s="23" t="s">
        <v>25</v>
      </c>
      <c r="D5" s="23" t="s">
        <v>20</v>
      </c>
      <c r="E5" s="24" t="s">
        <v>1</v>
      </c>
      <c r="F5" s="23" t="s">
        <v>4</v>
      </c>
      <c r="G5" s="25" t="s">
        <v>26</v>
      </c>
      <c r="H5" s="25" t="s">
        <v>27</v>
      </c>
      <c r="I5" s="25" t="s">
        <v>28</v>
      </c>
      <c r="J5" s="25" t="s">
        <v>29</v>
      </c>
      <c r="K5" s="25" t="s">
        <v>30</v>
      </c>
      <c r="L5" s="25" t="s">
        <v>31</v>
      </c>
      <c r="M5" s="25" t="s">
        <v>32</v>
      </c>
      <c r="N5" s="25" t="s">
        <v>7</v>
      </c>
      <c r="O5" s="25" t="s">
        <v>8</v>
      </c>
      <c r="P5" s="25" t="s">
        <v>33</v>
      </c>
      <c r="Q5" s="25" t="s">
        <v>34</v>
      </c>
      <c r="R5" s="22" t="s">
        <v>35</v>
      </c>
      <c r="S5" s="23" t="s">
        <v>36</v>
      </c>
      <c r="T5" s="23" t="s">
        <v>5</v>
      </c>
      <c r="U5" s="23" t="s">
        <v>6</v>
      </c>
    </row>
    <row r="6" spans="1:21" ht="150" customHeight="1" x14ac:dyDescent="0.25">
      <c r="A6" s="19" t="s">
        <v>10</v>
      </c>
      <c r="B6" s="19" t="s">
        <v>13</v>
      </c>
      <c r="C6" s="19" t="s">
        <v>21</v>
      </c>
      <c r="D6" s="19" t="s">
        <v>24</v>
      </c>
      <c r="E6" s="6" t="s">
        <v>11</v>
      </c>
      <c r="F6" s="6" t="s">
        <v>12</v>
      </c>
      <c r="G6" s="10">
        <f>(H6/I6)*100</f>
        <v>100</v>
      </c>
      <c r="H6" s="12">
        <v>500</v>
      </c>
      <c r="I6" s="12">
        <f>250*2</f>
        <v>500</v>
      </c>
      <c r="J6" s="10">
        <f>(K6/L6)*100</f>
        <v>100</v>
      </c>
      <c r="K6" s="12">
        <v>500</v>
      </c>
      <c r="L6" s="12">
        <f>250*2</f>
        <v>500</v>
      </c>
      <c r="M6" s="10">
        <f>(N6/O6)*100</f>
        <v>47.814569536423839</v>
      </c>
      <c r="N6" s="11">
        <v>361</v>
      </c>
      <c r="O6" s="11">
        <v>755</v>
      </c>
      <c r="P6" s="26">
        <f>(M6/G6)*100</f>
        <v>47.814569536423839</v>
      </c>
      <c r="Q6" s="27">
        <f>(M6/J6)*100</f>
        <v>47.814569536423839</v>
      </c>
      <c r="R6" s="16" t="s">
        <v>37</v>
      </c>
      <c r="S6" s="16" t="s">
        <v>50</v>
      </c>
      <c r="T6" s="16" t="s">
        <v>51</v>
      </c>
      <c r="U6" s="16" t="s">
        <v>52</v>
      </c>
    </row>
    <row r="7" spans="1:21" ht="120" x14ac:dyDescent="0.25">
      <c r="A7" s="19" t="s">
        <v>10</v>
      </c>
      <c r="B7" s="19" t="s">
        <v>14</v>
      </c>
      <c r="C7" s="19" t="s">
        <v>22</v>
      </c>
      <c r="D7" s="19" t="s">
        <v>24</v>
      </c>
      <c r="E7" s="6" t="s">
        <v>15</v>
      </c>
      <c r="F7" s="6" t="s">
        <v>12</v>
      </c>
      <c r="G7" s="10">
        <f>(H7/I7)*100</f>
        <v>90.090090090090087</v>
      </c>
      <c r="H7" s="12">
        <v>500</v>
      </c>
      <c r="I7" s="12">
        <v>555</v>
      </c>
      <c r="J7" s="10">
        <f>(K7/L7)*100</f>
        <v>90.090090090090087</v>
      </c>
      <c r="K7" s="12">
        <v>500</v>
      </c>
      <c r="L7" s="12">
        <v>555</v>
      </c>
      <c r="M7" s="10">
        <f>(N7/O7)*100</f>
        <v>95.933926302414235</v>
      </c>
      <c r="N7" s="11">
        <v>755</v>
      </c>
      <c r="O7" s="11">
        <v>787</v>
      </c>
      <c r="P7" s="26">
        <f>(M7/G7)*100</f>
        <v>106.48665819567979</v>
      </c>
      <c r="Q7" s="27">
        <f>(M7/J7)*100</f>
        <v>106.48665819567979</v>
      </c>
      <c r="R7" s="16" t="s">
        <v>38</v>
      </c>
      <c r="S7" s="16" t="s">
        <v>39</v>
      </c>
      <c r="T7" s="16" t="s">
        <v>40</v>
      </c>
      <c r="U7" s="16" t="s">
        <v>41</v>
      </c>
    </row>
    <row r="8" spans="1:21" ht="120" x14ac:dyDescent="0.25">
      <c r="A8" s="19" t="s">
        <v>10</v>
      </c>
      <c r="B8" s="19" t="s">
        <v>16</v>
      </c>
      <c r="C8" s="19" t="s">
        <v>23</v>
      </c>
      <c r="D8" s="19" t="s">
        <v>24</v>
      </c>
      <c r="E8" s="6" t="s">
        <v>15</v>
      </c>
      <c r="F8" s="6" t="s">
        <v>12</v>
      </c>
      <c r="G8" s="10">
        <f>(H8/I8)*100</f>
        <v>100</v>
      </c>
      <c r="H8" s="12">
        <v>7</v>
      </c>
      <c r="I8" s="12">
        <v>7</v>
      </c>
      <c r="J8" s="10">
        <f>(K8/L8)*100</f>
        <v>100</v>
      </c>
      <c r="K8" s="12">
        <v>7</v>
      </c>
      <c r="L8" s="12">
        <v>7</v>
      </c>
      <c r="M8" s="10">
        <f>(N8/O8)*100</f>
        <v>257.14285714285717</v>
      </c>
      <c r="N8" s="14">
        <v>18</v>
      </c>
      <c r="O8" s="15">
        <v>7</v>
      </c>
      <c r="P8" s="26">
        <f>(M8/G8)*100</f>
        <v>257.14285714285717</v>
      </c>
      <c r="Q8" s="27">
        <f>(M8/J8)*100</f>
        <v>257.14285714285717</v>
      </c>
      <c r="R8" s="16" t="s">
        <v>38</v>
      </c>
      <c r="S8" s="16" t="s">
        <v>42</v>
      </c>
      <c r="T8" s="16" t="s">
        <v>43</v>
      </c>
      <c r="U8" s="16" t="s">
        <v>44</v>
      </c>
    </row>
    <row r="9" spans="1:21" ht="120" x14ac:dyDescent="0.25">
      <c r="A9" s="19" t="s">
        <v>10</v>
      </c>
      <c r="B9" s="19" t="s">
        <v>17</v>
      </c>
      <c r="C9" s="19" t="s">
        <v>23</v>
      </c>
      <c r="D9" s="19" t="s">
        <v>24</v>
      </c>
      <c r="E9" s="6" t="s">
        <v>15</v>
      </c>
      <c r="F9" s="6" t="s">
        <v>12</v>
      </c>
      <c r="G9" s="10">
        <f>(H9/I9)*100</f>
        <v>90</v>
      </c>
      <c r="H9" s="12">
        <f>500*0.9</f>
        <v>450</v>
      </c>
      <c r="I9" s="12">
        <v>500</v>
      </c>
      <c r="J9" s="10">
        <f>(K9/L9)*100</f>
        <v>90</v>
      </c>
      <c r="K9" s="12">
        <f>500*0.9</f>
        <v>450</v>
      </c>
      <c r="L9" s="12">
        <v>500</v>
      </c>
      <c r="M9" s="10">
        <f>(N9/O9)*100</f>
        <v>100</v>
      </c>
      <c r="N9" s="11">
        <v>787</v>
      </c>
      <c r="O9" s="11">
        <v>787</v>
      </c>
      <c r="P9" s="26">
        <f>(M9/G9)*100</f>
        <v>111.11111111111111</v>
      </c>
      <c r="Q9" s="27">
        <f>(M9/J9)*100</f>
        <v>111.11111111111111</v>
      </c>
      <c r="R9" s="16" t="s">
        <v>38</v>
      </c>
      <c r="S9" s="16" t="s">
        <v>45</v>
      </c>
      <c r="T9" s="16" t="s">
        <v>46</v>
      </c>
      <c r="U9" s="16" t="s">
        <v>44</v>
      </c>
    </row>
    <row r="10" spans="1:21" ht="120" x14ac:dyDescent="0.25">
      <c r="A10" s="19" t="s">
        <v>10</v>
      </c>
      <c r="B10" s="19" t="s">
        <v>18</v>
      </c>
      <c r="C10" s="19" t="s">
        <v>23</v>
      </c>
      <c r="D10" s="19" t="s">
        <v>24</v>
      </c>
      <c r="E10" s="6" t="s">
        <v>19</v>
      </c>
      <c r="F10" s="6" t="s">
        <v>12</v>
      </c>
      <c r="G10" s="10">
        <f>(H10/I10)*100</f>
        <v>100</v>
      </c>
      <c r="H10" s="13">
        <f>I10</f>
        <v>1800000000</v>
      </c>
      <c r="I10" s="13">
        <f>450000000*4</f>
        <v>1800000000</v>
      </c>
      <c r="J10" s="12">
        <v>100</v>
      </c>
      <c r="K10" s="12">
        <v>1077044818</v>
      </c>
      <c r="L10" s="13">
        <v>1077044818</v>
      </c>
      <c r="M10" s="12">
        <v>100</v>
      </c>
      <c r="N10" s="13">
        <v>1049968848.42</v>
      </c>
      <c r="O10" s="13">
        <v>1049968848.42</v>
      </c>
      <c r="P10" s="26">
        <f>(M10/G10)*100</f>
        <v>100</v>
      </c>
      <c r="Q10" s="27">
        <f>(M10/J10)*100</f>
        <v>100</v>
      </c>
      <c r="R10" s="16" t="s">
        <v>49</v>
      </c>
      <c r="S10" s="16" t="s">
        <v>47</v>
      </c>
      <c r="T10" s="16" t="s">
        <v>48</v>
      </c>
      <c r="U10" s="16" t="s">
        <v>44</v>
      </c>
    </row>
    <row r="11" spans="1:21" x14ac:dyDescent="0.25">
      <c r="M11" s="9"/>
    </row>
  </sheetData>
  <autoFilter ref="A5:S5"/>
  <mergeCells count="1">
    <mergeCell ref="R4:U4"/>
  </mergeCells>
  <pageMargins left="1.1023622047244095" right="0.70866141732283472" top="0.35433070866141736" bottom="0.35433070866141736" header="0.31496062992125984" footer="0.31496062992125984"/>
  <pageSetup paperSize="5" scale="4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6D4AD6-CF5F-451A-9A8A-84858AE2820F}">
  <ds:schemaRefs>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BF225A6A-58FA-4AA8-9A5D-5C9B2F5FDF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64CCE6-D0B4-4F36-A61A-3918729676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Cuenta Pública 2016</vt:lpstr>
      <vt:lpstr>'Cuenta Pública 2016'!Área_de_impresión</vt:lpstr>
      <vt:lpstr>'Cuenta Pública 2016'!Títulos_a_imprimir</vt:lpstr>
    </vt:vector>
  </TitlesOfParts>
  <Company>CONACYT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 David Stabridis Arana</dc:creator>
  <cp:lastModifiedBy>Fondos Institucionales</cp:lastModifiedBy>
  <cp:lastPrinted>2014-10-08T17:49:21Z</cp:lastPrinted>
  <dcterms:created xsi:type="dcterms:W3CDTF">2014-08-08T21:29:06Z</dcterms:created>
  <dcterms:modified xsi:type="dcterms:W3CDTF">2017-03-14T21:48:23Z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