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queryTables/queryTable2.xml" ContentType="application/vnd.openxmlformats-officedocument.spreadsheetml.queryTable+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P5ATA\Documents\Evaluación\MIR\2017\3TRIM17\PáginaEvaluacion\P001\Medios de verificación\"/>
    </mc:Choice>
  </mc:AlternateContent>
  <bookViews>
    <workbookView xWindow="0" yWindow="0" windowWidth="23040" windowHeight="7752" activeTab="1"/>
  </bookViews>
  <sheets>
    <sheet name="INDICADORES" sheetId="1" r:id="rId1"/>
    <sheet name="Act" sheetId="4" r:id="rId2"/>
  </sheets>
  <externalReferences>
    <externalReference r:id="rId3"/>
  </externalReferences>
  <definedNames>
    <definedName name="_xlnm._FilterDatabase" localSheetId="1" hidden="1">Act!$A$146:$R$359</definedName>
    <definedName name="Cambio">[1]Catálogos!$E$2:$E$5</definedName>
    <definedName name="Nivel">[1]Catálogos!$D$2:$D$6</definedName>
    <definedName name="Origen">[1]Catálogos!$O$2:$O$12</definedName>
    <definedName name="prog_valoracion_del_desempeno__3" localSheetId="1">Act!$A$403:$A$438</definedName>
    <definedName name="prog_valoracion_del_desempeno__3__1" localSheetId="1">Act!$A$67:$A$102</definedName>
    <definedName name="Ramo">[1]Catálogos!$A$2:$A$33</definedName>
  </definedNames>
  <calcPr calcId="162913"/>
</workbook>
</file>

<file path=xl/calcChain.xml><?xml version="1.0" encoding="utf-8"?>
<calcChain xmlns="http://schemas.openxmlformats.org/spreadsheetml/2006/main">
  <c r="C109" i="4" l="1"/>
  <c r="D109" i="4"/>
  <c r="E109" i="4"/>
  <c r="F109" i="4"/>
  <c r="C110" i="4"/>
  <c r="D110" i="4"/>
  <c r="E110" i="4"/>
  <c r="F110" i="4"/>
  <c r="C111" i="4"/>
  <c r="D111" i="4"/>
  <c r="E111" i="4"/>
  <c r="F111" i="4"/>
  <c r="C112" i="4"/>
  <c r="D112" i="4"/>
  <c r="E112" i="4"/>
  <c r="F112" i="4"/>
  <c r="C113" i="4"/>
  <c r="D113" i="4"/>
  <c r="E113" i="4"/>
  <c r="F113" i="4"/>
  <c r="C114" i="4"/>
  <c r="D114" i="4"/>
  <c r="E114" i="4"/>
  <c r="F114" i="4"/>
  <c r="C115" i="4"/>
  <c r="D115" i="4"/>
  <c r="E115" i="4"/>
  <c r="F115" i="4"/>
  <c r="C116" i="4"/>
  <c r="D116" i="4"/>
  <c r="E116" i="4"/>
  <c r="F116" i="4"/>
  <c r="C117" i="4"/>
  <c r="D117" i="4"/>
  <c r="E117" i="4"/>
  <c r="F117" i="4"/>
  <c r="C118" i="4"/>
  <c r="D118" i="4"/>
  <c r="E118" i="4"/>
  <c r="F118" i="4"/>
  <c r="C119" i="4"/>
  <c r="D119" i="4"/>
  <c r="E119" i="4"/>
  <c r="F119" i="4"/>
  <c r="C120" i="4"/>
  <c r="D120" i="4"/>
  <c r="E120" i="4"/>
  <c r="F120" i="4"/>
  <c r="C121" i="4"/>
  <c r="D121" i="4"/>
  <c r="E121" i="4"/>
  <c r="F121" i="4"/>
  <c r="C122" i="4"/>
  <c r="D122" i="4"/>
  <c r="E122" i="4"/>
  <c r="F122" i="4"/>
  <c r="C123" i="4"/>
  <c r="D123" i="4"/>
  <c r="E123" i="4"/>
  <c r="F123" i="4"/>
  <c r="C124" i="4"/>
  <c r="D124" i="4"/>
  <c r="E26" i="4" s="1"/>
  <c r="E124" i="4"/>
  <c r="F124" i="4"/>
  <c r="C125" i="4"/>
  <c r="D125" i="4"/>
  <c r="E125" i="4"/>
  <c r="F125" i="4"/>
  <c r="C126" i="4"/>
  <c r="D126" i="4"/>
  <c r="E126" i="4"/>
  <c r="F126" i="4"/>
  <c r="C127" i="4"/>
  <c r="D127" i="4"/>
  <c r="E127" i="4"/>
  <c r="F127" i="4"/>
  <c r="C128" i="4"/>
  <c r="D128" i="4"/>
  <c r="E128" i="4"/>
  <c r="F128" i="4"/>
  <c r="C129" i="4"/>
  <c r="D129" i="4"/>
  <c r="E129" i="4"/>
  <c r="F129" i="4"/>
  <c r="C130" i="4"/>
  <c r="D130" i="4"/>
  <c r="E130" i="4"/>
  <c r="F130" i="4"/>
  <c r="C131" i="4"/>
  <c r="D131" i="4"/>
  <c r="E131" i="4"/>
  <c r="F131" i="4"/>
  <c r="C132" i="4"/>
  <c r="D132" i="4"/>
  <c r="E132" i="4"/>
  <c r="F132" i="4"/>
  <c r="C133" i="4"/>
  <c r="D133" i="4"/>
  <c r="E133" i="4"/>
  <c r="F133" i="4"/>
  <c r="C134" i="4"/>
  <c r="D134" i="4"/>
  <c r="E134" i="4"/>
  <c r="F134" i="4"/>
  <c r="C135" i="4"/>
  <c r="D135" i="4"/>
  <c r="E135" i="4"/>
  <c r="F135" i="4"/>
  <c r="C136" i="4"/>
  <c r="D136" i="4"/>
  <c r="E136" i="4"/>
  <c r="F136" i="4"/>
  <c r="C137" i="4"/>
  <c r="D137" i="4"/>
  <c r="E137" i="4"/>
  <c r="F137" i="4"/>
  <c r="C138" i="4"/>
  <c r="D138" i="4"/>
  <c r="E30" i="4" s="1"/>
  <c r="E138" i="4"/>
  <c r="F138" i="4"/>
  <c r="C139" i="4"/>
  <c r="D139" i="4"/>
  <c r="E139" i="4"/>
  <c r="F139" i="4"/>
  <c r="C140" i="4"/>
  <c r="D140" i="4"/>
  <c r="E140" i="4"/>
  <c r="F140" i="4"/>
  <c r="C141" i="4"/>
  <c r="E29" i="4" s="1"/>
  <c r="D141" i="4"/>
  <c r="E141" i="4"/>
  <c r="F141" i="4"/>
  <c r="C142" i="4"/>
  <c r="D142" i="4"/>
  <c r="E142" i="4"/>
  <c r="F142" i="4"/>
  <c r="D108" i="4"/>
  <c r="E108" i="4"/>
  <c r="F108" i="4"/>
  <c r="E25" i="4"/>
  <c r="E28" i="4"/>
  <c r="E27" i="4"/>
  <c r="C108" i="4"/>
  <c r="O280" i="4" l="1"/>
  <c r="O221" i="4"/>
  <c r="O222" i="4"/>
  <c r="O202" i="4"/>
  <c r="O162" i="4"/>
  <c r="O165" i="4"/>
  <c r="O163" i="4"/>
  <c r="O168" i="4"/>
  <c r="O167" i="4"/>
  <c r="O158" i="4"/>
  <c r="O156" i="4"/>
  <c r="O155" i="4"/>
  <c r="O154" i="4"/>
  <c r="O157" i="4"/>
  <c r="O153" i="4"/>
  <c r="O148" i="4"/>
  <c r="O147" i="4"/>
  <c r="O359" i="4" l="1"/>
  <c r="O358" i="4"/>
  <c r="O357" i="4"/>
  <c r="O356" i="4"/>
  <c r="O355" i="4"/>
  <c r="O354" i="4"/>
  <c r="O353" i="4"/>
  <c r="O352" i="4"/>
  <c r="O351" i="4"/>
  <c r="O334" i="4"/>
  <c r="O333" i="4"/>
  <c r="O332" i="4"/>
  <c r="O331" i="4"/>
  <c r="L359" i="4"/>
  <c r="L358" i="4"/>
  <c r="L357" i="4"/>
  <c r="L356" i="4"/>
  <c r="L355" i="4"/>
  <c r="L353" i="4"/>
  <c r="L352" i="4"/>
  <c r="L351" i="4"/>
  <c r="M334" i="4"/>
  <c r="L334" i="4" s="1"/>
  <c r="L333" i="4"/>
  <c r="L332" i="4"/>
  <c r="M331" i="4"/>
  <c r="L331" i="4" s="1"/>
  <c r="O330" i="4" l="1"/>
  <c r="O329" i="4"/>
  <c r="O328" i="4"/>
  <c r="O327" i="4"/>
  <c r="O326" i="4"/>
  <c r="O325" i="4"/>
  <c r="O324" i="4"/>
  <c r="O323" i="4"/>
  <c r="O322" i="4"/>
  <c r="O321" i="4"/>
  <c r="O320" i="4"/>
  <c r="O319" i="4"/>
  <c r="O318" i="4"/>
  <c r="O317" i="4"/>
  <c r="O316" i="4"/>
  <c r="O315" i="4"/>
  <c r="O314" i="4"/>
  <c r="O313" i="4"/>
  <c r="O312" i="4"/>
  <c r="O311" i="4"/>
  <c r="D14" i="4" l="1"/>
  <c r="F32" i="4"/>
  <c r="D32" i="4" s="1"/>
  <c r="F28" i="4"/>
  <c r="D28" i="4" s="1"/>
  <c r="F24" i="4"/>
  <c r="D24" i="4" s="1"/>
  <c r="C69" i="4"/>
  <c r="D69" i="4"/>
  <c r="E69" i="4"/>
  <c r="C70" i="4"/>
  <c r="D70" i="4"/>
  <c r="E70" i="4"/>
  <c r="C71" i="4"/>
  <c r="D71" i="4"/>
  <c r="E71" i="4"/>
  <c r="C72" i="4"/>
  <c r="D72" i="4"/>
  <c r="E72" i="4"/>
  <c r="C73" i="4"/>
  <c r="D73" i="4"/>
  <c r="E73" i="4"/>
  <c r="C74" i="4"/>
  <c r="D74" i="4"/>
  <c r="E74" i="4"/>
  <c r="C75" i="4"/>
  <c r="D75" i="4"/>
  <c r="E75" i="4"/>
  <c r="C76" i="4"/>
  <c r="D76" i="4"/>
  <c r="E76" i="4"/>
  <c r="C77" i="4"/>
  <c r="D77" i="4"/>
  <c r="E77" i="4"/>
  <c r="C78" i="4"/>
  <c r="D78" i="4"/>
  <c r="E78" i="4"/>
  <c r="C79" i="4"/>
  <c r="D79" i="4"/>
  <c r="E79" i="4"/>
  <c r="C80" i="4"/>
  <c r="D80" i="4"/>
  <c r="E80" i="4"/>
  <c r="C81" i="4"/>
  <c r="D81" i="4"/>
  <c r="E81" i="4"/>
  <c r="C82" i="4"/>
  <c r="D82" i="4"/>
  <c r="E82" i="4"/>
  <c r="C83" i="4"/>
  <c r="D83" i="4"/>
  <c r="E83" i="4"/>
  <c r="C84" i="4"/>
  <c r="D84" i="4"/>
  <c r="E84" i="4"/>
  <c r="C85" i="4"/>
  <c r="D85" i="4"/>
  <c r="E85" i="4"/>
  <c r="C86" i="4"/>
  <c r="D86" i="4"/>
  <c r="E86" i="4"/>
  <c r="C87" i="4"/>
  <c r="D87" i="4"/>
  <c r="E87" i="4"/>
  <c r="C88" i="4"/>
  <c r="D88" i="4"/>
  <c r="E88" i="4"/>
  <c r="C89" i="4"/>
  <c r="D89" i="4"/>
  <c r="E89" i="4"/>
  <c r="C90" i="4"/>
  <c r="D90" i="4"/>
  <c r="E90" i="4"/>
  <c r="C91" i="4"/>
  <c r="D91" i="4"/>
  <c r="E91" i="4"/>
  <c r="C92" i="4"/>
  <c r="D92" i="4"/>
  <c r="E92" i="4"/>
  <c r="C93" i="4"/>
  <c r="D93" i="4"/>
  <c r="E93" i="4"/>
  <c r="C94" i="4"/>
  <c r="D94" i="4"/>
  <c r="E94" i="4"/>
  <c r="C95" i="4"/>
  <c r="D95" i="4"/>
  <c r="E95" i="4"/>
  <c r="C96" i="4"/>
  <c r="D96" i="4"/>
  <c r="E96" i="4"/>
  <c r="C97" i="4"/>
  <c r="D97" i="4"/>
  <c r="E97" i="4"/>
  <c r="C98" i="4"/>
  <c r="D98" i="4"/>
  <c r="E98" i="4"/>
  <c r="C99" i="4"/>
  <c r="D99" i="4"/>
  <c r="E99" i="4"/>
  <c r="C100" i="4"/>
  <c r="D100" i="4"/>
  <c r="E100" i="4"/>
  <c r="C101" i="4"/>
  <c r="D101" i="4"/>
  <c r="E101" i="4"/>
  <c r="C102" i="4"/>
  <c r="D102" i="4"/>
  <c r="E102" i="4"/>
  <c r="D68" i="4"/>
  <c r="E68" i="4"/>
  <c r="C68" i="4"/>
  <c r="F99" i="4" l="1"/>
  <c r="F91" i="4"/>
  <c r="G86" i="4"/>
  <c r="G95" i="4"/>
  <c r="G87" i="4"/>
  <c r="G100" i="4"/>
  <c r="G92" i="4"/>
  <c r="G84" i="4"/>
  <c r="G94" i="4"/>
  <c r="G88" i="4"/>
  <c r="G96" i="4"/>
  <c r="G69" i="4"/>
  <c r="G101" i="4"/>
  <c r="G93" i="4"/>
  <c r="G85" i="4"/>
  <c r="G98" i="4"/>
  <c r="G90" i="4"/>
  <c r="G97" i="4"/>
  <c r="G89" i="4"/>
  <c r="G81" i="4"/>
  <c r="G73" i="4"/>
  <c r="F70" i="4"/>
  <c r="F83" i="4"/>
  <c r="F102" i="4"/>
  <c r="F94" i="4"/>
  <c r="F86" i="4"/>
  <c r="G78" i="4"/>
  <c r="F25" i="4"/>
  <c r="D25" i="4" s="1"/>
  <c r="F27" i="4"/>
  <c r="D27" i="4" s="1"/>
  <c r="G102" i="4"/>
  <c r="G80" i="4"/>
  <c r="G72" i="4"/>
  <c r="F29" i="4"/>
  <c r="D29" i="4" s="1"/>
  <c r="F101" i="4"/>
  <c r="F93" i="4"/>
  <c r="F85" i="4"/>
  <c r="F77" i="4"/>
  <c r="F31" i="4"/>
  <c r="D31" i="4" s="1"/>
  <c r="G99" i="4"/>
  <c r="G91" i="4"/>
  <c r="G83" i="4"/>
  <c r="F68" i="4"/>
  <c r="F95" i="4"/>
  <c r="F87" i="4"/>
  <c r="G76" i="4"/>
  <c r="G75" i="4"/>
  <c r="G82" i="4"/>
  <c r="G79" i="4"/>
  <c r="G74" i="4"/>
  <c r="G71" i="4"/>
  <c r="F79" i="4"/>
  <c r="G70" i="4"/>
  <c r="G77" i="4"/>
  <c r="G68" i="4"/>
  <c r="F78" i="4"/>
  <c r="F21" i="4"/>
  <c r="F75" i="4"/>
  <c r="F23" i="4"/>
  <c r="D23" i="4" s="1"/>
  <c r="F96" i="4"/>
  <c r="F88" i="4"/>
  <c r="F80" i="4"/>
  <c r="F72" i="4"/>
  <c r="F69" i="4"/>
  <c r="F98" i="4"/>
  <c r="F90" i="4"/>
  <c r="F82" i="4"/>
  <c r="F74" i="4"/>
  <c r="F71" i="4"/>
  <c r="F100" i="4"/>
  <c r="F92" i="4"/>
  <c r="F84" i="4"/>
  <c r="F76" i="4"/>
  <c r="F97" i="4"/>
  <c r="F89" i="4"/>
  <c r="F81" i="4"/>
  <c r="F73" i="4"/>
  <c r="F26" i="4" l="1"/>
  <c r="D26" i="4" s="1"/>
  <c r="F30" i="4"/>
  <c r="D30" i="4" s="1"/>
  <c r="F22" i="4"/>
  <c r="D22" i="4" s="1"/>
  <c r="F18" i="4"/>
  <c r="D21" i="4" l="1"/>
</calcChain>
</file>

<file path=xl/comments1.xml><?xml version="1.0" encoding="utf-8"?>
<comments xmlns="http://schemas.openxmlformats.org/spreadsheetml/2006/main">
  <authors>
    <author>Ernesto Chan Ceh</author>
  </authors>
  <commentList>
    <comment ref="D20" authorId="0" shapeId="0">
      <text>
        <r>
          <rPr>
            <b/>
            <sz val="9"/>
            <color indexed="81"/>
            <rFont val="Tahoma"/>
            <family val="2"/>
          </rPr>
          <t xml:space="preserve">3. Valor del indicador: </t>
        </r>
        <r>
          <rPr>
            <sz val="9"/>
            <color indexed="81"/>
            <rFont val="Tahoma"/>
            <family val="2"/>
          </rPr>
          <t>Se obtiene de</t>
        </r>
        <r>
          <rPr>
            <b/>
            <sz val="9"/>
            <color indexed="81"/>
            <rFont val="Tahoma"/>
            <family val="2"/>
          </rPr>
          <t xml:space="preserve"> dividir </t>
        </r>
        <r>
          <rPr>
            <sz val="9"/>
            <color indexed="81"/>
            <rFont val="Tahoma"/>
            <family val="2"/>
          </rPr>
          <t>el valor del numerador, entre el valor del denominador, y multiplicarlo por cien</t>
        </r>
      </text>
    </comment>
    <comment ref="E20" authorId="0" shapeId="0">
      <text>
        <r>
          <rPr>
            <b/>
            <sz val="9"/>
            <color indexed="81"/>
            <rFont val="Tahoma"/>
            <family val="2"/>
          </rPr>
          <t>1. Valor del Numerador:</t>
        </r>
        <r>
          <rPr>
            <sz val="9"/>
            <color indexed="81"/>
            <rFont val="Tahoma"/>
            <family val="2"/>
          </rPr>
          <t xml:space="preserve"> Se obtiene de contar el número de programas presupuestarios que efectivamente reportaron avance en al menos un indicador en el trimestre correspondiente</t>
        </r>
      </text>
    </comment>
    <comment ref="F20" authorId="0" shapeId="0">
      <text>
        <r>
          <rPr>
            <b/>
            <sz val="9"/>
            <color indexed="81"/>
            <rFont val="Tahoma"/>
            <family val="2"/>
          </rPr>
          <t>2. Valor del Denominador:</t>
        </r>
        <r>
          <rPr>
            <sz val="9"/>
            <color indexed="81"/>
            <rFont val="Tahoma"/>
            <family val="2"/>
          </rPr>
          <t xml:space="preserve"> Se obtiene de</t>
        </r>
        <r>
          <rPr>
            <b/>
            <sz val="9"/>
            <color indexed="81"/>
            <rFont val="Tahoma"/>
            <family val="2"/>
          </rPr>
          <t xml:space="preserve"> contar</t>
        </r>
        <r>
          <rPr>
            <sz val="9"/>
            <color indexed="81"/>
            <rFont val="Tahoma"/>
            <family val="2"/>
          </rPr>
          <t xml:space="preserve"> el número de programas presupuestarios que reportan avance en al menos un indicador en el trimestre correspondiente, considerando la frecuencia de medición de los indicadores.</t>
        </r>
      </text>
    </comment>
  </commentList>
</comments>
</file>

<file path=xl/connections.xml><?xml version="1.0" encoding="utf-8"?>
<connections xmlns="http://schemas.openxmlformats.org/spreadsheetml/2006/main">
  <connection id="1" name="prog_valoracion_del_desempeno (3)12" type="6" refreshedVersion="6" background="1" saveData="1">
    <textPr codePage="65001" sourceFile="D:\RESPALDO\Escritorio\MFCG\CONEVAL\2018\MIR 2018\ENTREGA\P001\Medios de verificación\prog_valoracion_del_desempeno (3).csv">
      <textFields>
        <textField/>
      </textFields>
    </textPr>
  </connection>
  <connection id="2" name="prog_valoracion_del_desempeno (3)1211" type="6" refreshedVersion="6" background="1" saveData="1">
    <textPr codePage="65001" sourceFile="D:\RESPALDO\Escritorio\MFCG\CONEVAL\2018\MIR 2018\ENTREGA\P001\Medios de verificación\prog_valoracion_del_desempeno (3).csv">
      <textFields>
        <textField/>
      </textFields>
    </textPr>
  </connection>
</connections>
</file>

<file path=xl/sharedStrings.xml><?xml version="1.0" encoding="utf-8"?>
<sst xmlns="http://schemas.openxmlformats.org/spreadsheetml/2006/main" count="6702" uniqueCount="1000">
  <si>
    <t>Denominación del Pp:</t>
  </si>
  <si>
    <t>P-001 - Diseño y evaluación de políticas en ciencia, tecnología e innovación</t>
  </si>
  <si>
    <t>Fin</t>
  </si>
  <si>
    <t>Objetivo</t>
  </si>
  <si>
    <t>Orden</t>
  </si>
  <si>
    <t>Supuestos</t>
  </si>
  <si>
    <t>Indicador</t>
  </si>
  <si>
    <t>Definición</t>
  </si>
  <si>
    <t>Método de Calculo</t>
  </si>
  <si>
    <t>Tipo de Valor de la Meta</t>
  </si>
  <si>
    <t>Unidad de Medida</t>
  </si>
  <si>
    <t>Tipo de Indicador</t>
  </si>
  <si>
    <t>Dimensión del Indicador</t>
  </si>
  <si>
    <t>Frecuencia de Medición</t>
  </si>
  <si>
    <t>Medios de Verificación</t>
  </si>
  <si>
    <t>Gasto en Investigación Científica y Desarrollo Experimental (GIDE) ejecutado por la Instituciones de Educación Superior (IES) respecto al Producto Interno Bruto (PIB)</t>
  </si>
  <si>
    <t>Absoluto</t>
  </si>
  <si>
    <t>Porcentaje</t>
  </si>
  <si>
    <t>Gestión</t>
  </si>
  <si>
    <t>Eficacia</t>
  </si>
  <si>
    <t>Anual</t>
  </si>
  <si>
    <t>Índice</t>
  </si>
  <si>
    <t>Estratégico</t>
  </si>
  <si>
    <t>Propósito</t>
  </si>
  <si>
    <t>Calificación promedio del Modelo Sintético de Información del Desempeño de los programas presupuestarios de CONACYT</t>
  </si>
  <si>
    <t>Mide la calificación promedio de los programas de CONACYT en el Modelo Sintético de Información de Desempeño (MSD). El MSD es un instrumento de valoración que integra, de manera consolidada y sintetizada, información del desempeño a fin de conocer el comportamiento de los programas presupuestarios (Pp) considerando las variables de: Ejercicio del Gasto (PEF), Matriz de Indicadores para Resultados (MIR), Evaluaciones externas del Programa Anual de Evaluación (PAE), Aspectos Susceptibles de Mejora derivados de las Evaluaciones Externas (ASM), Sistema Integral de Información de Padrones de Programas Gubernamentales (SIIPP-G).</t>
  </si>
  <si>
    <t>Suma de las calificaciones obtenidas por los programas presupuestarios de CONACYT en el MSD en el período t-1 / Número de programas presupuestarios de CONACYT calificados en el MSD en el periodo t-1</t>
  </si>
  <si>
    <t>Relativo</t>
  </si>
  <si>
    <t>Puntos</t>
  </si>
  <si>
    <t>Eficiencia</t>
  </si>
  <si>
    <t>Número de programas presupuestarios del Consejo Nacional de Ciencia y Tecnología calificados en el Modelo Sintético de Información de Desempeño:Base de datos Valoración del desempeño por Programa Presupuestario Elaborado por la Secretaría de Hacienda y Crédito Público. Disponible en: http://www.transparenciapresupuestaria.gob.mx/en/PTP/SED#MSD; Calificaciones obtenidas por los programas presupuestarios del Consejo Nacional de Ciencia y Tecnología en el Modelo Sintético de Información de Desempeño:Base de datos Valoración del desempeño por Programa Presupuestario Elaborado por la Secretaría de Hacienda y Crédito Público. Disponible en: http://www.transparenciapresupuestaria.gob.mx/en/PTP/SED#MSD</t>
  </si>
  <si>
    <t>Componente</t>
  </si>
  <si>
    <t>Semestral</t>
  </si>
  <si>
    <t>Porcentaje de Matrices de Indicadores para Resultados (MIR) de los programas presupuestarios de CONACYT con recomendaciones internas y externas incorporadas</t>
  </si>
  <si>
    <t>Se mide el porcentaje de Matrices de Indicadores para Resultados (MIR) de los programas presupuestarios de CONACYT con recomendaciones internas (de la unidad responsable o unidad de evaluación de los programas presupuestarios) y externas (de CONEVAL, UED, SFP, ASF, etc.) incorporadas respecto del total de Matrices de Indicadores para Resultados (MIR) de los programas presupuestarios de CONACYT con recomendaciones.</t>
  </si>
  <si>
    <t>(Número de MIR que incorporaron recomendaciones internas y externas en el período t / Número total MIR con recomendaciones en el periodo t) * 100</t>
  </si>
  <si>
    <t>Porcentaje de ejemplares del Informe distribuidos</t>
  </si>
  <si>
    <t>Mide el porcentaje de ejemplares del Informe General del Estado de la Ciencia, la Tecnología y la Innovación distribuidos respecto de los que fueron impresos en un periodo determinado.</t>
  </si>
  <si>
    <t>(Número de ejemplares del Informe distribuidos en el periodo t/Número total de ejemplares del Informe impresos en el periodo t) *100</t>
  </si>
  <si>
    <t>Actividad</t>
  </si>
  <si>
    <t>Trimestral</t>
  </si>
  <si>
    <t>Número de días invertidos en el proceso de recopilación, procesamiento e integración del Informe General del Estado de la Ciencia, la Tecnología y la Innovación en el período t:Archivo administrativo Cronograma para la elaboración del Informe elaborado por la Subdirección de Indicadores de la Dirección de Análisis Estadístico del Consejo Nacional en Ciencia y Tecnología. Anual. Disponible en http://www.conacyt.gob.mx/index.php/el-conacyt/evaluacion-de-programas-conacyt</t>
  </si>
  <si>
    <t>Linea Base</t>
  </si>
  <si>
    <t>Año</t>
  </si>
  <si>
    <t>Ascendente</t>
  </si>
  <si>
    <t xml:space="preserve">CICLO </t>
  </si>
  <si>
    <t>ID_RAMO</t>
  </si>
  <si>
    <t>DESC_RAMO</t>
  </si>
  <si>
    <t>CLASF_RAMO_DESC</t>
  </si>
  <si>
    <t>MODALIDAD_PP</t>
  </si>
  <si>
    <t>DESC_PP</t>
  </si>
  <si>
    <t>Ramos Administrativos</t>
  </si>
  <si>
    <t>P001</t>
  </si>
  <si>
    <t>E001</t>
  </si>
  <si>
    <t>E002</t>
  </si>
  <si>
    <t>U004</t>
  </si>
  <si>
    <t>E003</t>
  </si>
  <si>
    <t>F001</t>
  </si>
  <si>
    <t>F002</t>
  </si>
  <si>
    <t>U002</t>
  </si>
  <si>
    <t>K010</t>
  </si>
  <si>
    <t>U001</t>
  </si>
  <si>
    <t>U003</t>
  </si>
  <si>
    <t>Consejo Nacional de Ciencia y Tecnolog�a</t>
  </si>
  <si>
    <t>S190</t>
  </si>
  <si>
    <t>Becas de posgrado y apoyos a la calidad</t>
  </si>
  <si>
    <t>S191</t>
  </si>
  <si>
    <t>Sistema Nacional de Investigadores</t>
  </si>
  <si>
    <t>S192</t>
  </si>
  <si>
    <t>S236</t>
  </si>
  <si>
    <t>S278</t>
  </si>
  <si>
    <t>Becas de posgrado y otras modalidades de apoyo a la calidad</t>
  </si>
  <si>
    <t>S225</t>
  </si>
  <si>
    <t xml:space="preserve">Valor 
Numerador </t>
  </si>
  <si>
    <t>Valor 
Indicador</t>
  </si>
  <si>
    <t>MEDIOS DE VERIFICACIÓN</t>
  </si>
  <si>
    <t>LÍNEA BASE</t>
  </si>
  <si>
    <t>Meta Programada</t>
  </si>
  <si>
    <t>METAS</t>
  </si>
  <si>
    <t>Valor 
Denominador</t>
  </si>
  <si>
    <t>GRÁFICA</t>
  </si>
  <si>
    <t>Meta Alcanzada</t>
  </si>
  <si>
    <r>
      <rPr>
        <b/>
        <sz val="11"/>
        <color theme="1"/>
        <rFont val="Calibri"/>
        <family val="2"/>
        <scheme val="minor"/>
      </rPr>
      <t>Fuente:</t>
    </r>
    <r>
      <rPr>
        <sz val="11"/>
        <color theme="1"/>
        <rFont val="Calibri"/>
        <family val="2"/>
        <scheme val="minor"/>
      </rPr>
      <t xml:space="preserve"> </t>
    </r>
  </si>
  <si>
    <t>Sentido del Indicador:</t>
  </si>
  <si>
    <t>Frecuencia de medición:</t>
  </si>
  <si>
    <t>Período:</t>
  </si>
  <si>
    <t>Numerador:</t>
  </si>
  <si>
    <t>Denominador:</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</si>
  <si>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t>
  </si>
  <si>
    <t>(Gasto en investigación en instituciones de educación superior/PIB del año de referencia)*100</t>
  </si>
  <si>
    <t>Gasto en Investigación y Desarrollo Experimental respecto al PIB</t>
  </si>
  <si>
    <t>Mide el porcentaje del Producto Interno Bruto que se destina a investigación y a desarrollo experimental</t>
  </si>
  <si>
    <t>(Gasto en Investigación y Desarrollo Experimental en el año t) / (Producto Interno Bruto en el año t)*100</t>
  </si>
  <si>
    <t>Producto Interno Bruto en el periodo t: Información estadística Producto Interno Bruto, cifras originales precios corrientes generada por el Instituto Nacional de Estadística y Geografía (INEGI) 2015. Anual. Disponible en http://www.inegi.org.mx/est/contenidos/propuestas/cn/pibt/default.aspx ; Gasto en Investigación y Desarrollo Experimental en el periodo t:Archivo administrativo Gasto en Investigación y Desarrollo Experimental (2015) elaborado por la Subdirección de Integración del la Dirección de Análisis Estadístico del Conacyt. 2015. Anual. Disponible en http://www.conacyt.gob.mx/index.php/el-conacyt/evaluacion-de-programas-conacyt</t>
  </si>
  <si>
    <t>Número total MIR con recomendaciones en el periodo t:Archivo administrativo MIR mejoradas elaborado por la Subdirección de Evaluación de la Dirección de Análisis Estadístico. Anual. Disponible en http://www.CONACYT.gob.mx/index.php/el-CONACYT/evaluacion-de-programas-CONACYT; Número de MIR que incorporaron recomendaciones internas y externas en el período t:Archivo administrativo MIR mejoradas elaborado por la Subdirección de Evaluación de la Dirección de Análisis Estadístico. Anual. Disponible en http://www.CONACYT.gob.mx/index.php/el-CONACYT/evaluacion-de-programas-CONACYT</t>
  </si>
  <si>
    <t>Tasa de crecimiento del registro CONACYT de evaluadores acreditados</t>
  </si>
  <si>
    <t>Mide el incremento porcentual de los evaluadores acreditados en el registro CONACYT de un periodo a otro.</t>
  </si>
  <si>
    <t>[(Número de miembros del RCEA vigentes en el periodo t / Número de miembros del RCEA vigentes en el periodo t-1) -1]*100</t>
  </si>
  <si>
    <t>Número de miembros del RCEA vigentes en el periodo t-1:Archivo administrativo Registro de evaluadores acreditados elaborado por la Subdirección de Sistema Nacional de Evaluación Científica y Tecnológica de la la Dirección de Análisis Estadístico. Trimestral. Disponible en http://www.conacyt.gob.mx/index.php/el-conacyt/evaluacion-de-programas-conacyt; Número de miembros del RCEA vigentes en el periodo t:Archivo administrativo Registro de evaluadores acreditados elaborado por la Subdirección de Sistema Nacional de Evaluación Científica y Tecnológica de la Dirección de Análisis Estadístico. Trimestral. Disponible en http://www.conacyt.gob.mx/index.php/el-conacyt/evaluacion-de-programas-conacyt</t>
  </si>
  <si>
    <t>Número total de ejemplares del Informe impresos en el periodo t:Archivo administrativo Informes impresos y distribuídos Subdirección de Indicadores de la Dirección de Análisis Estadístico. Anual. Disponible en http://www.conacyt.gob.mx/index.php/el-conacyt/evaluacion-de-programas-conacyt; Número de ejemplares del Informe distribuidos en el periodo t:Archivo administrativo Informes impresos y distribuídos Subdirección de Indicadores de la Dirección de Análisis Estadístico. Anual. Disponible en http://www.conacyt.gob.mx/index.php/el-conacyt/evaluacion-de-programas-conacyt </t>
  </si>
  <si>
    <t>Porcentaje de programas presupuestarios con metas registradas en tiempo en el PASH</t>
  </si>
  <si>
    <t>Mide la eficiencia en el proceso de registro de las metas de los programas presupuestarios de CONACYT en el PASH trimestralmente en tiempo respecto a las metas que se tienen programadas para ser registradas.</t>
  </si>
  <si>
    <t>(Número de programas con metas registradas en tiempo en el periodo t/ Número total de programas con metas que se debían registrar en el periodo t) *100</t>
  </si>
  <si>
    <t>Número total de programas con metas registradas en tiempo en el periodo t:Registro administrativo Registro de metas en el PASH elaborado por la Subdirección de Evaluación de la Dirección de Análisis Estadístico. Trimestral. Disponible en http://www.conacyt.gob.mx/index.php/el-conacyt/evaluacion-de-programas-conacyt; Número total programas con metas que se debían registrar en el periodo t:Registro administrativo Carga de metas en el PASH elaborado por la Subdirección de Evaluación de la Dirección de Análisis Estadístico. Trimestral. Disponible en http://www.conacyt.gob.mx/index.php/el-conacyt/evaluacion-de-programas-conacyt </t>
  </si>
  <si>
    <t>Porcentaje de constancias de pertenencia al RCEA emitidas.</t>
  </si>
  <si>
    <t>Mide el porcentaje de constancias emitidas a los miembros del Registro CONACYT de Evaluadores Acreditados (RCEA).</t>
  </si>
  <si>
    <t>(Número de constancias del RCEA emitidas en el periodo t/ Número de solicitudes de constancias del RCEA recibidas en el periodo t) *100</t>
  </si>
  <si>
    <t>Número de constancias del RCEA emitidas en el periodo t:Archivo administrativo Constancias emitidas y recibidas elaborado por la Subdirección de Sistema Nacional de Evaluación Científica y Tecnológica de la Dirección de Análisis Estadístico. Trimestral. Disponible en http://www.conacyt.gob.mx/index.php/el-conacyt/evaluacion-de-programas-conacyt; Número de solicitudes de constancias del RCEA recibidas en el periodo t:Archivo administrativo Constancias emitidas y recibidas elaborado por la Subdirección de Sistema Nacional de Evaluación Científica y Tecnológica de la Dirección de Análisis Estadístico. Trimestral. Disponible en http://www.conacyt.gob.mx/index.php/el-conacyt/evaluacion-de-programas-conacyt</t>
  </si>
  <si>
    <t>Número de días laborables invertidos en el proceso de recopilación, procesamiento e integración del Informe General del Estado de la Ciencia, la Tecnología y la Innovación</t>
  </si>
  <si>
    <t>Mide el número de días laborables utilizados en la recopilación, procesamiento e integración del Informe General del Estado de la Ciencia, la Tecnología y la Innovación con respecto al número de días laborables utilizados en la recopilación, procesamiento e integración del año anterior.</t>
  </si>
  <si>
    <t>Sumatoria del número de días invertidos en el proceso de recopilación, procesamiento e integración del Informe General del Estado de la Ciencia, la Tecnología y la Innovación en el período t</t>
  </si>
  <si>
    <t>Días</t>
  </si>
  <si>
    <t>Número de programas con metas registradas en tiempo en el periodo t</t>
  </si>
  <si>
    <t>Número total de programas con metas que se debían registrar en el periodo t</t>
  </si>
  <si>
    <t>Trimestre</t>
  </si>
  <si>
    <t>I</t>
  </si>
  <si>
    <t>II</t>
  </si>
  <si>
    <t>III</t>
  </si>
  <si>
    <t>IV</t>
  </si>
  <si>
    <t>NIVEL_MIR</t>
  </si>
  <si>
    <t>NOMBRE_IND</t>
  </si>
  <si>
    <t>DEFINICION</t>
  </si>
  <si>
    <t>METODO</t>
  </si>
  <si>
    <t>TIPO_VALOR</t>
  </si>
  <si>
    <t>UNIDAD</t>
  </si>
  <si>
    <t>TIPO_IND</t>
  </si>
  <si>
    <t>DIMENSION</t>
  </si>
  <si>
    <t>FRECUENCIA</t>
  </si>
  <si>
    <t>Generación de conocimiento de calidad.</t>
  </si>
  <si>
    <t>Cuantificar la producción de conocimiento científico de calidad, en términos per cápita, que generan los profesores¿investigadores, ingenieros¿ tecnólogos titulares mediante la publicación arbitrada de libros, capítulos y artículos</t>
  </si>
  <si>
    <t>(Número de publicaciones arbitradas / Total de investigadores en CPI CONACYT )</t>
  </si>
  <si>
    <t>Razón</t>
  </si>
  <si>
    <t>Calidad</t>
  </si>
  <si>
    <t>Porcentaje de publicaciones arbitradas.</t>
  </si>
  <si>
    <t>Publicaciones arbitradas referentes al total de publicaciones generadas por los Centros Públicos CONACYT</t>
  </si>
  <si>
    <t>(Número de publicaciones arbitradas / Total de publicaciones generadas)*100</t>
  </si>
  <si>
    <t>Eficiencia terminal.</t>
  </si>
  <si>
    <t>Alumnos graduados por cohorte en relación a los a alumnos matriculados por cohorte</t>
  </si>
  <si>
    <t>(Número de alumnos graduados por cohorte / Número de alumnos matriculados por cohorte)</t>
  </si>
  <si>
    <t>Actividades de divulgación por personal de Ciencia y Tecnología.</t>
  </si>
  <si>
    <t>Identificar la participación per cápita del personal de ciencia y tecnología en las actividades de divulgación dirigidas al público en general, en las que se compartan con personas no especializadas los conocimientos que se producen en sus respectivos campos a escala mundial y los avances en sus propias investigaciones.</t>
  </si>
  <si>
    <t>Número actividades de divulgación dirigidas al público en general/Número personal de ciencia y tecnología.</t>
  </si>
  <si>
    <t>Indicador de Propiedad Intelectual.</t>
  </si>
  <si>
    <t>Identificar el avance periódico de los derechos de autor otorgados a los CPI.</t>
  </si>
  <si>
    <t>(Número de derechos de autor en el año n / Número de derechos de autor en el año n-1).</t>
  </si>
  <si>
    <t>Tasa de variación.</t>
  </si>
  <si>
    <t>Calidad de los posgrados del Centro.</t>
  </si>
  <si>
    <t>Identificar el reconocimiento que tienen los programas de posgrado en las diferentes áreas del conocimiento, en función de que cuentan con núcleos académicos básicos, altas tasas de graduación, infraestructura necesaria y alta productividad científica o tecnológica, lo cual les permite lograr la pertinencia de su operación y resultados eficaces.</t>
  </si>
  <si>
    <t>Número de programas registrados en el PNPC como de reciente creación + (2)*Número de programas registrados en el PNPC en desarrollo + (3)*Número de programas registrados en el PNPC consolidados + (4)*Número de programas registrados en el PNPC de competencia internacional / (4)*Número total de programas de posgrado reconocidos por CONACYT en el PNPC ofrecidos por la institución.</t>
  </si>
  <si>
    <t>E-001</t>
  </si>
  <si>
    <t>Realización de investigación científica y elaboración de publicaciones</t>
  </si>
  <si>
    <t>E-002</t>
  </si>
  <si>
    <t>E-003</t>
  </si>
  <si>
    <t>Desarrollo tecnológico e innovación y elaboración de publicaciones</t>
  </si>
  <si>
    <t>Transferencia de conocimiento.</t>
  </si>
  <si>
    <t>Identificar el avance periódico que los CPI tienen en la transmisión del conocimiento, propiedad industrial o experiencia a los sectores gubernamental, social y/o productivo.</t>
  </si>
  <si>
    <t>Número de contratos o convenios de transferencia del conocimiento, innovación tecnológica, social, económica o ambiental firmados vigentes alineados al PECITI en el año n/ Número de contratos o convenios de transferencia del conocimiento, innovación tecnológica, social, económica o ambiental firmados vigentes alineados al PECITI en el año n-1</t>
  </si>
  <si>
    <t>Porcentaje de Proyectos de desarrollo tecnológico e innovación.</t>
  </si>
  <si>
    <t>Se refiere a la proporción de proyectos orientados al desarrollo tecnológico e innovación respecto del total de proyectos realizados por el centro.</t>
  </si>
  <si>
    <t>(Número de proyectos orientados al desarrollo tecnológico y/o innovación/Número total de proyectos)*100.</t>
  </si>
  <si>
    <t>Razón de productos de vinculación generados por el personal académico adscrito al Centro.</t>
  </si>
  <si>
    <t>Expresa el número de productos de vinculación tales como asesorías, consultorías, cursos de capacitación, proyectos terminados por contrato, patentes, desarrollos de software, productos tecnológicos específicos, etc. generados en promedio por cada académico adscrito al Centro, durante un ejercicio.</t>
  </si>
  <si>
    <t>(Productos de vinculación en el año t / Total del personal académico en el año t)</t>
  </si>
  <si>
    <t>Porcentaje de registros de propiedad intelectual transferidos por el Centro.</t>
  </si>
  <si>
    <t>Mide el porcentaje de productos de propiedad intelectual como patentes, modelos de utilidad, derechos de autor, marcas, etc. transferidos para su explotación, que son generados por los proyectos de investigación realizados por el Centro.</t>
  </si>
  <si>
    <t>(Número de patentes licenciadas y/o modelos de utilidad, derechos de autor transferidos / Total de investigaciones realizadas por el Centro)*100.</t>
  </si>
  <si>
    <t>Porcentaje de Proyectos finalizados en tiempo y forma.</t>
  </si>
  <si>
    <t>Se refiere a la proporción de proyectos que se finalizan en tiempo y forma, de conformidad con lo establecido en los convenios o contratos que les dan origen.</t>
  </si>
  <si>
    <t>(Número de proyectos finalizados en tiempo y forma/Número total de proyectos)*100.</t>
  </si>
  <si>
    <t>F-001</t>
  </si>
  <si>
    <t>Fomento regional para el desarrollo científico , tecnológico y de innovación</t>
  </si>
  <si>
    <t>Demandas publicadas</t>
  </si>
  <si>
    <t>Se refiere al porcentaje de las oportunidades, problemáticas y/o necesidades regionales publicadas a través de Convocatoria(s) FORDECYT aprobadas por el Comité Técnico y de Administración que favorezcan el fortalecimiento de los Sistemas Locales de Ciencia, Tecnología e Innovación (CTI) y cuyo objetivo es atender las a través de proyectos en CTI.</t>
  </si>
  <si>
    <t>(Número de demandas aprobadas por el Comité Técnico y de Administración publicadas a través de Convocatoria(s) FORDECYT que atiendan a oportunidades, problemáticas y/o necesidades n el periodo t/ Número de demandas expuestas al Comité Técnico y de Administración para atender a oportunidades, problemáticas y/o necesidades expuestas al Fondo en el periodo t) * 100</t>
  </si>
  <si>
    <t>Proyectos Formalizados</t>
  </si>
  <si>
    <t>Se refiere al porcentaje de proyectos formalizados a través del Convenios de Asignación de Recursos, respecto de las propuestas aprobadas por el Comité Técnico y de Administración en el periodo t.</t>
  </si>
  <si>
    <t>(Número de proyectos formalizados a través de Convenios de asignación de Recursos en el año t/número de propuestas probadas por el Comité y de Administración en periodo t)*100</t>
  </si>
  <si>
    <t>Propuestas evaluadas oportunamente</t>
  </si>
  <si>
    <t>Porcentaje de propuestas evaluadas en un máximo de 45 días hábiles a partir de la fecha autorizada por el Comité Técnico y de Administración.</t>
  </si>
  <si>
    <t>(Número de propuestas evaluadas en un máximo de 45 días hábiles en el periodo t, a partir de la fecha autorizada por el Comité Técnico y de Administración/total de propuestas evaluadas en el periodo t) * 100</t>
  </si>
  <si>
    <t>Propuestas formalizadas oportunamente</t>
  </si>
  <si>
    <t>Porcentaje de propuestas formalizadas en un periodo máximo de 45 días hábiles, a partir de la aprobación de la propuesta por parte del Comité Técnico y de Administración del Fondo</t>
  </si>
  <si>
    <t>(Número de propuestas formalizadas en un máximo de 45 días hábiles en el año t, a partir de la aprobación del Comité Técnico y de Administración/total de propuestas aprobadas por el Comité Técnico y de Administración en el periodo t) * 100</t>
  </si>
  <si>
    <t>F-002</t>
  </si>
  <si>
    <t>Apoyos institucionales para actividades científicas, tecnológicas y de innovación</t>
  </si>
  <si>
    <t>Tasa de crecimiento del porcentaje de apoyos en divulgación de actividades científicas</t>
  </si>
  <si>
    <t>Se refiere a la tasa de crecimiento del porcentaje de apoyos de divulgación de actividades científicas del programa en un año determinado respecto al mismo porcentaje pero del año anterior.</t>
  </si>
  <si>
    <t>((Número de apoyos de divulgación de actividades científicas del programa en el año t/Número total de apoyos del programa en el año t)/(Número de apoyos de divulgación de actividades científicas del programa en el año t-1/Número total de apoyos del programa en el año t-1)-1)*100</t>
  </si>
  <si>
    <t>Tasa de crecimiento del porcentaje de apoyos en fortalecimiento de las capacidades científicas.</t>
  </si>
  <si>
    <t>Se refiere a la tasa de crecimiento del porcentaje de apoyos de fortalecimiento de las capacidades científicas del programa en un año determinado respecto al mismo porcentaje pero del año anterior.</t>
  </si>
  <si>
    <t>((Número de apoyos de fortalecimiento a las capacidades científicas del programa en el año t/Número total de apoyos del programa en el año t)/(Número de apoyos de fortalecimiento a las capacidades científicas del programa en el año t-1/Número total de apoyos del programa en el año t-1)-1)*100</t>
  </si>
  <si>
    <t>Tasa de crecimiento del porcentaje de apoyos en tecnologías de información y comunicación.</t>
  </si>
  <si>
    <t>Se refiere a la tasa de crecimiento del porcentaje de apoyos de tecnologías de información y comunicación del programa en un año determinado respecto al mismo porcentaje pero del año anterior.</t>
  </si>
  <si>
    <t>((Número de apoyos de tecnologías de información y comunicación del programa en el año t/Número total de apoyos del programa en el año t)/(Número de apoyos de tecnologías de información y comunicación del programa en el año t-1/Número total de apoyos del programa en el año t-1)-1)*100</t>
  </si>
  <si>
    <t>Porcentaje de apoyos otorgados de divulgación científica del programa</t>
  </si>
  <si>
    <t>Porcentaje de las solicitudes apoyadas de divulgación científica del programa en relación al total de las solicitudes de apoyo recibidas de divulgación científica del programa</t>
  </si>
  <si>
    <t>Número de apoyos otorgados de divulgación científica del programa en el año t / Número de solicitudes de apoyo recibidas de divulgación científica del programa en el año t * 100</t>
  </si>
  <si>
    <t>Porcentaje de apoyos otorgados de fortalecimiento de las capacidades científicas del programa</t>
  </si>
  <si>
    <t>Porcentaje de las solicitudes apoyadas de fortalecimiento de las capacidades científicas del programa en relación al total de las solicitudes de apoyo recibidas de fortalecimiento de las capacidades científicas del programa.</t>
  </si>
  <si>
    <t>(Número de apoyos otorgados de fortalecimiento de las capacidades científicas del programa en el año t / Número de solicitudes de apoyo recibidas de fortalecimiento de las capacidades científicas del programa en el año t) * 100</t>
  </si>
  <si>
    <t>Porcentaje de apoyos otorgados de tecnologías de información y comunicación del programa</t>
  </si>
  <si>
    <t>Porcentaje de las solicitudes apoyadas de tecnologías de información y comunicación del programa en relación al total de las solicitudes de apoyo recibidas de tecnologías de información y comunicación del programa.</t>
  </si>
  <si>
    <t>(Número de apoyos otorgados de tecnologías de información y comunicación del programa en el año t / Número de solicitudes de apoyo recibidas de tecnologías de información y comunicación del programa en el año t )* 100</t>
  </si>
  <si>
    <t>Porcentaje de proyectos de divulgación científica ejecutados de acuerdo al convenio</t>
  </si>
  <si>
    <t>Se refiere al porcentaje de los proyectos apoyados de divulgación científica que se ejecutan de acuerdo a lo establecido en el convenio de colaboración firmado por el CONACYT y el Sujeto de Apoyo</t>
  </si>
  <si>
    <t>(Nro. de Proyectos de divulgación científica que se ejecutan de acuerdo al calendario (o con oficio de cierre) en el año t / Nro. de proyectos de divulgación científica apoyados en el año t) * 100</t>
  </si>
  <si>
    <t>Porcentaje de proyectos de fortalecimiento de las capacidades científicas ejecutados de acuerdo al convenio</t>
  </si>
  <si>
    <t>Se refiere al porcentaje de los proyectos apoyados de fortalecimiento de las capacidades científicas que se ejecutan de acuerdo a lo establecido en el convenio de colaboración firmado por el CONACYT y el Sujeto de Apoyo</t>
  </si>
  <si>
    <t>(Nro. de Proyectos de fortalecimiento de las capacidades científicas que se ejecutan de acuerdo al calendario (o con oficio de cierre) en el año t / Nro. de proyectos de fortalecimiento de las capacidades científicas apoyados en el año t) * 100</t>
  </si>
  <si>
    <t>Porcentaje de proyectos de tecnologías de información y comunicación ejecutados de acuerdo al convenio</t>
  </si>
  <si>
    <t>Se refiere al porcentaje de los proyectos apoyados de tecnologías de la información y comunicación que se ejecutan de acuerdo a lo establecido en el convenio de colaboración firmado por el CONACYT y el Sujeto de Apoyo</t>
  </si>
  <si>
    <t>(Nro. de Proyectos de tecnologías de información y comunicación que se ejecutan de acuerdo al calendario (o con oficio de cierre) en el año t / Nro. de proyectos de tecnologías de información y comunicación apoyados en el año t) * 100</t>
  </si>
  <si>
    <t>K-010</t>
  </si>
  <si>
    <t>Proyectos de infraestructura social de ciencia y tecnología</t>
  </si>
  <si>
    <t>Infraestructura física de los Centros Públicos CONACYT mejorada y ampliada</t>
  </si>
  <si>
    <t>Se refiere al número de programas y proyectos de infraestrucutra de los Centros Públicos CONACYT registrados en cartera de inversión atendidos</t>
  </si>
  <si>
    <t>Número de Programas y Poyectos de Inversión vigentes con asignación presupuestal en el año t</t>
  </si>
  <si>
    <t>Programa</t>
  </si>
  <si>
    <t>Recursos destinados a infraestructura.</t>
  </si>
  <si>
    <t>Se refiere a la proporción del presupuesto ejercido en infraestructura respecto del total del presupuesto ejercido por los Centros Públicos de Investigación CONACYT.</t>
  </si>
  <si>
    <t>(Total de recursos ejercidos en infraestructura y equipamiento en el año t/Presupuesto total ejercido en el año t)*100.</t>
  </si>
  <si>
    <t>Porcentaje de cumplimiento de las dependencias y entidades respecto al seguimiento del ejercicio de programas y proyectos de inversión.</t>
  </si>
  <si>
    <t>Establece el nivel de cumplimiento de las dependencias y entidades respecto al seguimiento del ejercicio de programas y proyectos de inversión en el sistema PIPP.</t>
  </si>
  <si>
    <t>(Programas y Proyectos de Inversión con seguimiento en el PIPP/Programas y Proyectos de Inversión registrados en Cartera) *100.</t>
  </si>
  <si>
    <t>Porcentaje promedio de avance de Programas y Proyectos de Inversión registrados en cartera con asignación presupuestal.</t>
  </si>
  <si>
    <t>Mide el porcentaje promedio avance de los PPI de los Centros Públicos de Investigación CONACYT.</t>
  </si>
  <si>
    <t>(Sumatoria del porcentaje de avance de los proyectos vigentes registrados en cartera con asignación presupuestal en el año n/ Total de proyectos y porgramas de inversión vigentes en el año n).</t>
  </si>
  <si>
    <t>P-001</t>
  </si>
  <si>
    <t xml:space="preserve"> Planeación, formulación, diseño, implementación y evaluación de políticas públicas</t>
  </si>
  <si>
    <t>Porcentaje de indicadores del Programa Institucional (PI) que cumplen con sus metas</t>
  </si>
  <si>
    <t>Se refiere al número de indicadores establecidos en el PI 2014-2018 que tienen un porcentaje de cumplimiento de sus metas en un rango del 80% al 115%, con respecto al total de indicadores establecidos en el Programa Institucional 2014-2018 (PI)</t>
  </si>
  <si>
    <t>(Número de indicadores establecidos en el PI 2014-2018 que tienen un porcentaje de cumplimiento de sus metas en un rango del 80% al 115% en el año t / Total de indicadores establecidos en el PI 2014-2018 en el año t) x 100</t>
  </si>
  <si>
    <t>Porcentaje de programas con Matrices de Indicadores Mejoradas</t>
  </si>
  <si>
    <t>Se mide el porcentaje de MIR de los programas que fueron mejoradas, como parte de las acciones en monitoreo y evaluación, en relación con el total de MIR de los programas del CONACYT en un año determinado.</t>
  </si>
  <si>
    <t>(Número de MIR mejoradas en el año t / Total de MIR en el año t) x 100</t>
  </si>
  <si>
    <t>Índice de Divulgación de Información Estadística</t>
  </si>
  <si>
    <t>Se refiere al porcentaje de productos generados por la Dirección de Análisis Estadístico (DAE) que fueron divulgados a través de medios impresos y digitales.</t>
  </si>
  <si>
    <t>(Número de productos generados por la DAE que fueron divulgados en el año t/Total de productos generados por la DAE en el año t)*100</t>
  </si>
  <si>
    <t>Tasa de variación de indicadores de la Dirección de Análisis Estadístico</t>
  </si>
  <si>
    <t>Se refiere a la variación porcentual de los indicadores generados por la DAE en un año respecto al año anterior</t>
  </si>
  <si>
    <t>((Número de indicadores generados por la DAE en el año t/Número de indicadores generados por la DAE en el año t-1) -1)*100</t>
  </si>
  <si>
    <t>Índice de Divulgación de Informes de CONACYT</t>
  </si>
  <si>
    <t>Se refiere al número de informes generados por la Dirección de Información y Normatividad, difundidos en medios impresos y/o digitales trimestral y/o anualmente.</t>
  </si>
  <si>
    <t>(Número de publicaciones de reportes anuales y trimestrales difundidos en el año t) / (Total de reportes a publicar en el año t)* 100</t>
  </si>
  <si>
    <t>Porcentaje de observaciones de instancias externas atendidas a las Matrices de indicadores</t>
  </si>
  <si>
    <t>Se documenta el porcentaje de observaciones de instancias externas a las MIR que fueron atendidas respecto al total de observaciones de instancias externas realizadas a las MIR en un año determinado</t>
  </si>
  <si>
    <t>(Número de observaciones a las MIR del CONACYT de instancias externas que fueron atendidas en el año t/Total de observaciones a las MIR del CONACYT que fueron realizadas en el año t)*100</t>
  </si>
  <si>
    <t>Porcentaje de productos divulgados en medios digitales</t>
  </si>
  <si>
    <t>Se refiere al porcentaje de productos que fueron divulgados en medios digitales por la DAE en un año determinado.</t>
  </si>
  <si>
    <t>(Número de productos divulgados en medios digitales por la DAE en el año t/Total de productos divulgados por la DAE en el año t)*100</t>
  </si>
  <si>
    <t>Porcentaje de indicadores generados que se incluyen en el Informe General del Estado de la Ciencia, la Tecnología y la Innovación.</t>
  </si>
  <si>
    <t>Se refiere al porcentaje de indicadores generados por la DAE y que se incluyen en el Informe General del Estado de la Ciencia, la Tecnología y la Innovación emitido por el CONACYT en un año determinado</t>
  </si>
  <si>
    <t>(Número de indicadores generados por la DAE y que se incluyen en el Informe General del Estado de la Ciencia, la Tecnología y la Innovación en el año t/Total de indicadores generados por la DAE para el año t)*100</t>
  </si>
  <si>
    <t>Tiempo promedio utilizado en el proceso de recopilación, procesamiento e integración de insumos</t>
  </si>
  <si>
    <t>Se refiere al promedio de días utilizados en las diversas etapas de elaboración de los informes generados por la Dirección, las cuales, incluyen la recopilación, procesamiento e integración de los insumos.</t>
  </si>
  <si>
    <t>(Número de días hábiles (o laborales) utilizados para realizar el proceso de recopilación, procesamiento e integración de la información de las Direcciones Adjuntas y Homólogas del CONACYT) / (Número total de informes que se producen en el año)</t>
  </si>
  <si>
    <t>Día</t>
  </si>
  <si>
    <t>S-190</t>
  </si>
  <si>
    <t>Porcentaje de becarios de posgrado del CONACYT graduados en áreas de ciencias e ingenierías en Áreas de Ciencia y Tecnología (CyT).</t>
  </si>
  <si>
    <t>Mide el comportamiento porcentual de becarios del CONACYT graduados de posgrado en áreas de ciencias e ingenierías (Áreas CyT), de acuerdo con las CARTAS DE LIBERACIÓN emitidas por el Consejo en el periodo t.</t>
  </si>
  <si>
    <t>(Becarios de posgrado del CONACYT graduados en áreas de ciencias e ingenierías (Áreas CyT) en el periodo t / Total de becarios de posgrado del CONACYT graduados en el periodo t) *100</t>
  </si>
  <si>
    <t>Porcentaje de Nuevas Becas de posgrado otorgadas.</t>
  </si>
  <si>
    <t>Mide el porcentaje de las solicitudes de Nuevas Becas de posgrado que resultan apoyadas en el periodo t.</t>
  </si>
  <si>
    <t>(Nuevas Becas de posgrado otorgadas en el periodo t / Total de solicitudes de Nuevas Becas de Posgrado recibidas en el periodo t)*100</t>
  </si>
  <si>
    <t>Tasa de variación de becas de posgrado vigentes.</t>
  </si>
  <si>
    <t>Mide la tasa de variación de las Becas Vigentes de posgrado que resultan apoyadas en periodo x del año t, respecto al mismo periodo del año t-1.</t>
  </si>
  <si>
    <t>((Becas de posgrado vigentes en el trimestre x del año t / Becas de posgrado vigentes en el trimestre x del año t-1)-1)*100</t>
  </si>
  <si>
    <t>Tasa de variación de programas de posgrado de nivel de Competencia Internacional y Consolidados en el Programa Nacional de Posgrados de Calidad (PNPC)</t>
  </si>
  <si>
    <t>En el PNPC existen cuatro niveles de Calidad. Mide la tasa de variación de los programas de posgrado de la más alta calidad en el PNPC en el semestre x del año t, respecto a los programas de la más alta calidad en el PNPC el semestre x del año t-1. Los programas de más alta calidad son los de nivel: 1. COMPETENCIA INTERNACIONAL (programas consolidados que tienen colaboraciones en el ámbito internacional con instituciones homologas a través de convenios que incluyen la movilidad de estudiantes y profesores , a codirección de tesis y proyectos de investigación conjuntos). 2. CONSOLIDADOS, (Tienen reconocimiento nacional por la pertinencia y la tendencia ascendente de sus resultados en la formación de recursos humanos de alto nivel, en la productividad académica y en la colaboración con otros sectores de la sociedad). Estos dos niveles representan la más alta calidad de posgrado en el país. Los dos niveles siguientes reflejan un esfuerzo de las instituciones y sus programas por superar sus parámetros de calidad: 3. EN DESARROLLO (cuentan con una prospección académica positiva sustentada en su plan de mejora y las metas factibles de alcanzar en un periodo). 4. RECIENTE CREACIÓN (promueven el fomento de nuevos posgrados en áreas de interés regional y en áreas estratégicas del conocimiento que consideren esquemas que propicien efectos multiplicadores en el incremento de las capacidades científicas, tecnológicas y de innovación del país).</t>
  </si>
  <si>
    <t>((Programas en el nivel de Competencia Internacional y Consolidados en el PNPC en el semestre x del año t / Programas en el nivel de de Competencia Internacional y Consolidados en el PNPC en el semestre x del año t -1)-1)*100</t>
  </si>
  <si>
    <t>Porcentaje de solicitudes para obtener una Nueva Beca de posgrado dictaminadas a tiempo</t>
  </si>
  <si>
    <t>Mide el porcentaje de solicitudes de Nuevas Becas de posgrado dictaminadas de acuerdo a los tiempos establecidos en la convocatoria en el periodo t.</t>
  </si>
  <si>
    <t>(Solicitudes para obtener una Nueva Beca de Posgrado dictaminadas de acuerdo a los tiempos indicados en la convocatoria en el periodo t / Total de Solicitudes para obtener una Nueva Beca de Posgrado dictaminadas en el periodo t)*100</t>
  </si>
  <si>
    <t>Porcentaje de becas de posgrado vigentes ministradas a tiempo.</t>
  </si>
  <si>
    <t>Mide el porcentaje de Becas Vigentes ministradas de acuerdo a los tiempos establecidos en la convocatoria en el periodo t.</t>
  </si>
  <si>
    <t>(Becas vigentes ministradas de acuerdo a los tiempos indicados en la convocatoria en el periodo t / Total de becas vigentes ministradas en el periodo t)*100</t>
  </si>
  <si>
    <t>Porcentaje de solicitudes de nuevo ingreso al PNPC dictaminadas a tiempo.</t>
  </si>
  <si>
    <t>Mide el porcentaje de solicitudes de programas de nuevo ingreso al PNPC dictaminadas de acuerdo a los tiempos establecidos en la convocatoria en el periodo t.</t>
  </si>
  <si>
    <t>(Solicitudes de programas de nuevo ingreso al PNPC dictaminadas en tiempo en el periodo t/ Total de solicitudes de programas de nuevo ingreso al PNPC dictaminadas en el periodo t)*100</t>
  </si>
  <si>
    <t>Porcentaje de Proyectos para el Apoyo para el Fomento de Vocaciones Científicas y Tecnológicas en Jóvenes Mexicanos dictaminados a tiempo</t>
  </si>
  <si>
    <t>Mide el porcentaje de Proyectos para el Apoyo para el Fomento de Vocaciones Científicas y Tecnológicas en Jóvenes Mexicanos dictaminados a tiempo en el periodo t</t>
  </si>
  <si>
    <t>(Proyectos para el Apoyo para el Fomento de Vocaciones Científicas y Tecnológicas en Jóvenes Mexicanos dictaminados a tiempo en el periodo t / Total de Proyectos para el Apoyo para el Fomento de Vocaciones Científicas y Tecnológicas en Jóvenes Mexicanos dictaminados en el periodo t)*100</t>
  </si>
  <si>
    <t>S-191</t>
  </si>
  <si>
    <t>Tasa de variación de investigadores nacionales vigentes</t>
  </si>
  <si>
    <t>Variación de investigadores nacionales vigentes con respecto al año precedente</t>
  </si>
  <si>
    <t>((Investigadores vigentes en el año t / investigadores vigentes en el año t-1)-1)*100</t>
  </si>
  <si>
    <t>Tasa de variación</t>
  </si>
  <si>
    <t>Artículos científicos publicados por cada millón de habitantes.</t>
  </si>
  <si>
    <t>Número de artículos elaborados por científicos adscritos a instituciones y unidades económicas mexicanas publicados en revistas indexadas a nivel mundial por cada millón de habitantes de la República Mexicana.</t>
  </si>
  <si>
    <t>(número de artículos científicos publicados por investigadores adscritos a instituciones y unidades económicas mexicanas en revistas indizadas en el año de referencia/número de habitantes en el país en el mismo año de referencia)*1000,000 habitantes.</t>
  </si>
  <si>
    <t>Porcentaje de dictámenes favorables emitidos con respecto a las solicitudes investigadores vigentes en el SNI</t>
  </si>
  <si>
    <t>Se refiere al porcentaje de dictámenes favorables emitidos respecto al total de investigadores vigentes que solicitan renovación o modificación de su permanencia en el SNI</t>
  </si>
  <si>
    <t>Número de dictámenes favorables emitidos en el año t / Total de solicitudes recibidas de investigadores vigentes en el año t x 100</t>
  </si>
  <si>
    <t>Dictámenes rectificados durante la reconsideración.</t>
  </si>
  <si>
    <t>Los investigadores que no están de acuerdo con el dictamen otorgado a su solicitud pueden pedir que su expediente sea evaluado nuevamente. A partir de la revisión, se puede ratificar el primer dictamen o rectificarlo.</t>
  </si>
  <si>
    <t>(número de dictámenes rectificados en la reconsideración /total de solicitudes evaluadas)*100</t>
  </si>
  <si>
    <t>S-192</t>
  </si>
  <si>
    <t>Fortalecimiento a nivel sectorial de las capacidades científicas, tecnológicas y de innovación</t>
  </si>
  <si>
    <t>Porcentaje de demandas específicas atendidas</t>
  </si>
  <si>
    <t>Se refiere al porcentaje de demandas específicas y/o áreas estratégicas publicadas en un año dado por todos los Fondos Sectoriales, que tienen al menos un proyecto apoyado, respecto del número total de demandas específicas y/o áreas estratégicas publicadas por todos los Fondos Sectoriales en el mismo periodo</t>
  </si>
  <si>
    <t>Número de demandas publicadas con, al menos, un proyecto apoyado en el año t / Número total de demandas publicadas en el año t * 100</t>
  </si>
  <si>
    <t>Porcentaje de proyectos apoyados económicamente</t>
  </si>
  <si>
    <t>Porcentaje de proyectos apoyados economicamente por los Fondos Sectoriales (investigación aplicada, tecnológica, Investigación Científica Básica, planeación y cooperación internacional) con respecto al total de propuestas con dictamen aprobatorio de evaluación, entendiendose por Dictamen favorable: Aquellos proyectos que cumplen con los requisitos y criterios de evaluación establecidos en la convocatoria correspondiente.</t>
  </si>
  <si>
    <t>(Número de proyectos apoyados economicamente en el año t / Numero de propuestas aprobadas con dictamen aprobatorio de evaluación en el año t)*100</t>
  </si>
  <si>
    <t>Porcentaje de cumplimiento del proceso de evaluación</t>
  </si>
  <si>
    <t>Se refiere al porcentaje de las convocatorias que emiten los Fondos Sectoriales que se encuentran por debajo de 80 días hábiles desde el cierre de una convocatoria hasta la publicación de resultados</t>
  </si>
  <si>
    <t>(Número de convocatorias de fondos sectoriales que publican resultados en un periodo menor o igual a 80 días hábiles desde el cierre de una convocatoria hasta la publicación de resultados en el año t / Total de convocatorias emitidas en el año t) * 100</t>
  </si>
  <si>
    <t>Porcentaje de convocatorias formalizadas en tiempo</t>
  </si>
  <si>
    <t>Mide el grado porcentual de las convocatorias que formalizan proyectos dentro de los 90 días naturales, partiendo de la fecha en que se publican los resultados con respecto al total de proyectos aprobados por el Comité Técnico y de Administración</t>
  </si>
  <si>
    <t>Número de convocatorias de fondos sectoriales que formalizan al menos el 80% de sus proyectos apoyados en un periodo menor o igual a 90 días en el año t / Total de convocatorias emitidas en el año t * 100</t>
  </si>
  <si>
    <t>Porcentaje de proyectos que cuentan con informe técnico final favorable</t>
  </si>
  <si>
    <t>Proyectos apoyados por los Fondos Sectoriales (investigación aplicada, tecnológica, Investigación Científica Básica, Planeación y Cooperación Internacional) y que tienen el estatus de concluidos técnicamente y cumplieron con los entregables comprometidos en el proyecto. (Entendiéndose por Entregables: Los Productos generados con respecto a lo comprometido en el proyecto propuesto.)</t>
  </si>
  <si>
    <t>(Número de proyectos concluidos que cumplen con el informe técnico final favorable en el año t/ Número de proyectos concluidos técnicamente en el año t)*100</t>
  </si>
  <si>
    <t>S-225</t>
  </si>
  <si>
    <t xml:space="preserve"> Fortalecimiento en las Entidades Federativas de las capacidades científicas, tecnológicas y de innovación</t>
  </si>
  <si>
    <t>Porcentaje de atención de demandas estatales en ciencia, tecnología e innovación</t>
  </si>
  <si>
    <t>Se refiere al porcentaje de las demandas estatales en materia de ciencia y tecnología que se resuelven, favoreciendo el fortalecimiento de los sistemas locales de ciencia, tecnología e innovación</t>
  </si>
  <si>
    <t>(Número de demandas con al menos un proyecto apoyado / total de demandas publicadas en el año t) * 100</t>
  </si>
  <si>
    <t>Porcentaje de apoyos otorgados</t>
  </si>
  <si>
    <t>Porcentaje de las solicitudes apoyadas en relación al total de las solicitudes de apoyo evaluadas</t>
  </si>
  <si>
    <t>(Número. de apoyos otorgados en el período t / Número de solicitudes de apoyo evaluadas en el período t) * 100</t>
  </si>
  <si>
    <t>Porcentaje de convocatorias cuyas solicitudes son evaluadas en tiempo</t>
  </si>
  <si>
    <t>Porcentaje de convocatorias cuyas solicitudes son evaluadas en el tiempo establecido en la normatividad que es de 30 días naturales, en relación al total de convocatorias cuyas solicitudes se evaluaron en el periodo.</t>
  </si>
  <si>
    <t>(Número de convocatorias cuyas solicitudes se evaluaron en un máximo de 30 días naturales en el período t/total de convocatorias cuyas solicitudes se evaluaron en el período t) * 100</t>
  </si>
  <si>
    <t>Porcentaje de proyectos terminados con evaluación final satisfactoria</t>
  </si>
  <si>
    <t>(Nº de proyectos con evaluación final satisfactoria en el período t/ Nº de proyectos terminados en el período t)*100</t>
  </si>
  <si>
    <t>S-236</t>
  </si>
  <si>
    <t>Apoyo al Fortalecimiento y Desarrollo de la Infraestructura Científica y Tecnológica</t>
  </si>
  <si>
    <t>Porcentaje de publicaciones realizadas por investigadores mexicanos en revistas internacionales especializadas</t>
  </si>
  <si>
    <t>Se refiere a la proporción de publicaciones realizadas por investigadores mexicanos en revistas internacionales especializadas con respecto al año anterior. Nota: Justificación de la medición en relación a las actividades de investigación científica, desarrollo tecnológico e innovación: Las revistas publican resultados relevantes relacionados con investigación científica básica, aplicada, desarrollo tecnológico e innovación</t>
  </si>
  <si>
    <t>Número de publicaciones realizadas por investigadores mexicanos en revistas internacionales especializadas en el año t / Número de publicaciones realizadas por investigadores mexicanos en revistas internacionales especializadas en el año t-1)-1)x100</t>
  </si>
  <si>
    <t>Porcentaje de propuestas aprobadas con respecto al total de las propuestas con calidad técnica</t>
  </si>
  <si>
    <t>Se refiere a la variación porcentual de propuestas aprobadas por las instancias correspondientes con respecto al total de las propuestas con dictamen aprobatorio de evaluación.</t>
  </si>
  <si>
    <t>(Número de propuestas aprobadas en el año t / Número total de propuestas con dictamen aprobatorio de evaluación en el año t)x100</t>
  </si>
  <si>
    <t>Porcentaje de convocatorias que cumplen en tiempo con la publicación de resultados</t>
  </si>
  <si>
    <t>Mide la variación porcentual de Convocatorias que cumplen en tiempo con la publicación de resultados en el año con respecto al número de convocatorias publicadas en el año</t>
  </si>
  <si>
    <t>(Número de convocatorias que publicaron resultados en el tiempo establecido en el año t/ número de convocatorias publicadas en el año t)X100</t>
  </si>
  <si>
    <t>Porcentaje de proyectos que se formalizaron dentro de los 90 días naturales</t>
  </si>
  <si>
    <t>Mide el grado porcentual de los proyectos que se formalizaron dentro de los 90 días naturales, a partir de la publicación de resultados (Publicación de resultados se refiere al listado de los proyectos aprobados por las instancias correspondientes).</t>
  </si>
  <si>
    <t>(Número de proyectos formalizados a los 90 días naturales a partir de la publicación de resultados en el año t / número de proyectos aprobados en el año t ) x100</t>
  </si>
  <si>
    <t>Porcentaje de seguimiento técnico realizado a los apoyos</t>
  </si>
  <si>
    <t>Mide el grado porcentual de informes técnicos recibidos en el año con respecto al total de informes técnicos con compromiso de entrega en el mismo año</t>
  </si>
  <si>
    <t>(Número de informes técnicos recibidos en el año t/ Número total de informes técnicos con compromiso de entrega en el año t)x100</t>
  </si>
  <si>
    <t>U-001</t>
  </si>
  <si>
    <t xml:space="preserve"> Apoyos para estudios e investigaciones</t>
  </si>
  <si>
    <t>Eficiencia Terminal.</t>
  </si>
  <si>
    <t>Alumnos graduados por cohorte en relación a los a alumnos matriculados por cohorte.</t>
  </si>
  <si>
    <t>Porcentaje de alumnos de los Centros Públicos de Investigación CONACYT apoyados.</t>
  </si>
  <si>
    <t>Mide la proporción de alumnos de los CPI CONACYT apoyados respecto del total de alumnos matriculados.</t>
  </si>
  <si>
    <t>(Número de alumnos apoyados en el año n/Número de alumnos matriculados en el año n)*100</t>
  </si>
  <si>
    <t>Porcentaje de créditos otorgados.</t>
  </si>
  <si>
    <t>Proporción de créditos educativos otorgados en el año respecto al total de solicitudes de crédito recibidas por el FIDERH.</t>
  </si>
  <si>
    <t>(Créditos educativos otorgados en el año t/ Créditos educativos solicitados en el año t)*100.</t>
  </si>
  <si>
    <t>Tasa de variación de solicitudes de apoyo.</t>
  </si>
  <si>
    <t>Mide la variación del número de solicitudes recibidas por los CPI CONACYT en el año t con respecto al número de solicitudes recibidas en el año anterior</t>
  </si>
  <si>
    <t>((Número de solicitudes recibidas en el año n/Número de solicitudes recibidas en el año n-1)-1)*100.</t>
  </si>
  <si>
    <t>Tasa de variación de solicitudes de créditos educativos</t>
  </si>
  <si>
    <t>variación del número de solicitudes recibidas en el año con respecto al número de solicitudes recibidas en el año anterior</t>
  </si>
  <si>
    <t>((Número de solicitudes recibidas en el año n/Número de solicitudes recibidas en el año n-1)-1)*100</t>
  </si>
  <si>
    <t>Solicitud</t>
  </si>
  <si>
    <t>U-002</t>
  </si>
  <si>
    <t>Apoyo a la consolidación Institucional</t>
  </si>
  <si>
    <t>Tasa de variación de apoyos para la consolidación de Doctores</t>
  </si>
  <si>
    <t>Se refiere al cambio porcentual en el número de Doctores que consolidan su formación con el apoyo del CONACyT en sus distintas modalidades.</t>
  </si>
  <si>
    <t>((Número de apoyos otorgados para su consolidación en el año t / Número de apoyos otorgados para su consolidación t-1)-1)x100</t>
  </si>
  <si>
    <t>Porcentaje de solicitudes apoyadas</t>
  </si>
  <si>
    <t>Se refiere al porcentaje de solicitudes apoyadas en postdoctorados, estancias de investigación, repatriaciones y retenciones respecto a las recibidas</t>
  </si>
  <si>
    <t>(Número de solicitudes apoyadas en el año t / Número total de solicitudes recibidas en el año t)*100</t>
  </si>
  <si>
    <t>Porcentaje de informes de trabajo recibidos en los tiempos establecidos</t>
  </si>
  <si>
    <t>Mide el grado porcentual de los informes de trabajo recibidos en el periodo t con respecto al total de informes de trabajo con compromiso de entrega al CONACYT en el periodo t.</t>
  </si>
  <si>
    <t>(Número de informes de trabajo recibidos en el periodo t / total de informes de trabajo programados para su recepción en el periodo t)*100</t>
  </si>
  <si>
    <t>Proporción de apoyos que se formalizaron en los tiempos establecidos en la convocatoria</t>
  </si>
  <si>
    <t>Mide el porcentaje de los apoyos que se formalizaron en los tiempos establecidos en la convocatoria</t>
  </si>
  <si>
    <t>(Número de apoyos que se formalizaron en tiempo en el periodo t / número de apoyos formalizados en el periodo t ) *100</t>
  </si>
  <si>
    <t>U-003</t>
  </si>
  <si>
    <t>Innovación tecnológica para negocios de alto valor agregado, tecnologías precursoras y competitividad de las empresas</t>
  </si>
  <si>
    <t>Efecto multiplicador del estímulo económico complementario</t>
  </si>
  <si>
    <t>Comparación entre la inversión privada realizada por las empresas apoyadas para llevar a cabo proyectos de Investigación Desarrollo Tecnológico e Innovación, respecto de la inversión pública asignada por el programa. Refleja la inversión privada en Investigación y desarrollo tecnológico detonada por cada peso que asigna el programa.</t>
  </si>
  <si>
    <t>(Inversión de las empresas asociada a proyectos para Investigación Desarrollo Tecnológico e Innovación en el año t / Monto total otorgado en el año t).</t>
  </si>
  <si>
    <t>Índice multiplicador</t>
  </si>
  <si>
    <t>Porcentaje de estímulos económicos complementarios otorgados</t>
  </si>
  <si>
    <t>Porcentaje de las solicitudes apoyadas en relación al total de las solicitudes de apoyo recibidas con dictamen aprobatorio</t>
  </si>
  <si>
    <t>(Número de Proyectos apoyados en el año t / Número de proyectos con dictamen aprobatorio en el año t )*100</t>
  </si>
  <si>
    <t>Porcentaje de proyectos evaluados en los plazos comprometidos</t>
  </si>
  <si>
    <t>Proporción de cumplimiento de los plazos establecidos en la convocatoria para la evaluación de propuestas</t>
  </si>
  <si>
    <t>(Número de propuestas evaluadas en tiempo en el año t / Número de propuestas enviadas a evaluar en el año t)*100</t>
  </si>
  <si>
    <t>Porcentaje de proyectos formalizados en tiempo</t>
  </si>
  <si>
    <t>Número de proyectos formalizados en un periodo de 60 días naturales en el año contra el número de proyectos aprobados y notificados en el mismo periodo. La formalización de proyectos se refiere a la suscripción del convenio de asignación de recursos mediante el cual se formaliza el otorgamiento de recursos a los beneficiarios del programa.</t>
  </si>
  <si>
    <t>(Número de proyectos formalizados en 60 días naturales en el año t / Número de proyectos aprobados en el año t )*100</t>
  </si>
  <si>
    <t>Porcentaje de cumplimiento en el reporte de resultados</t>
  </si>
  <si>
    <t>Mide el porcentaje de cumplimiento de las empresas apoyadas en la elaboración y entrega de los informes técnicos comprometidos. El informe técnico da cuenta del avance del proyecto y de los resultados obtenidos al término de las etapas establecidas.</t>
  </si>
  <si>
    <t>(Número de informes técnicos recibidos en el año t/ Número total de informes técnicos con compromiso de entrega en el año t)*100</t>
  </si>
  <si>
    <t>U-004</t>
  </si>
  <si>
    <t>Programa de Desarrollo Científico y Tecnológico</t>
  </si>
  <si>
    <t>Tasa de crecimiento del porcentaje de apoyos en capital humano.</t>
  </si>
  <si>
    <t>Se refiere a la tasa de crecimiento del porcentaje que representan los apoyos en capital humano del programa en un año determinado respecto al mismo porcentaje pero del año anterior</t>
  </si>
  <si>
    <t>((Número de apoyos de capital humano del programa en el año t/Número total de apoyos del programa en el año t)/(Número de apoyos de capital humano del programa en el año t-1/Número total de apoyos del programa en el año t-1)-1)*100</t>
  </si>
  <si>
    <t>Tasa de crecimiento del porcentaje de apoyos en infraestructura</t>
  </si>
  <si>
    <t>Se refiere a la tasa de crecimiento del porcentaje que representan los apoyos en infraestructura del programa en un año determinado respecto al mismo porcentaje pero del año anterior</t>
  </si>
  <si>
    <t>((Número de apoyos de infraestructura del programa en el año t/Número total de apoyos del programa en el año t)/(Número de apoyos de infraestructura del programa en el año t-1/Número total de apoyos del programa en el año t-1)-1)*100</t>
  </si>
  <si>
    <t>Porcentaje de apoyos otorgados de capital humano del programa</t>
  </si>
  <si>
    <t>Porcentaje de las solicitudes apoyadas de capital humano del programa en relación al total de las solicitudes de apoyo recibidas de capital humano del programa.</t>
  </si>
  <si>
    <t>(Número de apoyos otorgados de capital humano del programa en el año t / Número de solicitudes de apoyo recibidas de capital humano del programa en el año t )* 100</t>
  </si>
  <si>
    <t>Porcentaje de apoyos otorgados de infraestructura del programa</t>
  </si>
  <si>
    <t>Porcentaje de las solicitudes apoyadas de infraestructura del programa en relación al total de las solicitudes de apoyo recibidas de infraestructura del programa.</t>
  </si>
  <si>
    <t>(Número de apoyos otorgados de infraestructura del programa en el año t / Número de solicitudes de apoyo recibidas de infraestructura del programa en el año t) * 100</t>
  </si>
  <si>
    <t>Porcentaje de proyectos de apoyos de capital humano ejecutados de acuerdo al convenio</t>
  </si>
  <si>
    <t>Se refiere al porcentaje de los proyectos apoyados de capital humano que se ejecutan de acuerdo a lo establecido en el convenio de colaboración firmado por el CONACYT y el Sujeto de Apoyo</t>
  </si>
  <si>
    <t>(Nro. de Proyectos de capital humano que se ejecutan de acuerdo al calendario (o con oficio de cierre) en el año t / Nro. de proyectos de capital humano apoyados en el año t) * 100</t>
  </si>
  <si>
    <t>Porcentaje de proyectos de apoyos de infraestructura ejecutados de acuerdo al convenio</t>
  </si>
  <si>
    <t>Se refiere al porcentaje de los proyectos apoyados de infraestructura que se ejecutan de acuerdo a lo establecido en el convenio de colaboración firmado por el CONACYT y el Sujeto de Apoyo</t>
  </si>
  <si>
    <t>(Nro. de Proyectos de infraestructura que se ejecutan de acuerdo al calendario (o con oficio de cierre) en el año t / Nro. de proyectos de infraestructura apoyados en el año t) * 100</t>
  </si>
  <si>
    <t xml:space="preserve"> Investigación científica, desarrollo e innovación</t>
  </si>
  <si>
    <t>Variación del Pilar de Innovación del Índice de Competitividad Global del FEM</t>
  </si>
  <si>
    <t>Mide la variación de la puntuación que recibe México en el pilar de innovación del Índice de Competitividad Global</t>
  </si>
  <si>
    <t>((Puntuación recibida en el pilar de innovación del ICG del FEM en el año t / Puntuación recibida en el pilar de innovación del ICG del FEM en el año t-1) -1)*100</t>
  </si>
  <si>
    <t>Generación de Conocimiento de Calidad</t>
  </si>
  <si>
    <t>Cuantifica la producción de conocimiento científico de calidad, en términos per cápita, que generan los profesores¿investigadores ingenieros¿ tecnólogos titulares mediante la publicación arbitrada de libros, capítulos y artículos</t>
  </si>
  <si>
    <t>(Sumatoria del número de publicaciones arbitradas / Sumatoria del total de investigadores en CPI CONACYT)</t>
  </si>
  <si>
    <t>Proporción</t>
  </si>
  <si>
    <t>Proyectos Interinstitucionales</t>
  </si>
  <si>
    <t>Cuantifica la participación en proyectos de investigación, desarrollo tecnológico y/o innovación, que se desarrollan en cooperación con otras instituciones u organizaciones públicas, privadas o sociales, bajo el amparo de un protocolo o un convenio específico, aprobados por las instancias correspondientes.</t>
  </si>
  <si>
    <t>(Sumatoria del número de proyectos interinstitucionales generados por los CPI durante el ejercicio fiscal en curso/ Sumatoria del número de proyectos de investigación generados por los CPI durante el ejercicio fiscal en curso.)</t>
  </si>
  <si>
    <t>Transferencia de Conocimiento</t>
  </si>
  <si>
    <t>Identifica el avance periódico que los Centros Públicos de Investigación CONACYT tienen en la transmisión del conocimiento, propiedad industrial o experiencia a los sectores gubernamental, social y/o productivo.</t>
  </si>
  <si>
    <t>(Sumatoria del número de contratos o convenios de transferencia de conocimiento, innovación tecnológica, social económica o ambiental firmados vigentes y alineados al PECITI realizados por los CPI en el ejercicio fiscal en curso / Sumatoria del número de contratos o convenios de transferencia de conocimiento, innovación tecnológica, social económica o ambiental firmados vigentes y alineados al PECITI realizados por los CPI en el ejercicio fiscal anterior)</t>
  </si>
  <si>
    <t>Calidad de los Posgrados</t>
  </si>
  <si>
    <t>Identifica el reconocimiento que tienen los programas de posgrado en las diferentes áreas del conocimiento, en función de que cuentan con núcleos académicos básicos, altas tasas de graduación, infraestructura necesaria y alta productividad científica o tecnológica, lo cual les permite lograr la pertinencia de su operación y resultados eficaces.</t>
  </si>
  <si>
    <t>Número de programas registrados en el PNPC como de reciente creación + (2)Número de programas registrados en el PNPC en desarrollo + (3)Número de programas registrados en el PNPC consolidados + (4)Número de programas registrados en el PNPC de competencia internacional / (4)Número total de programas de posgrado reconocidos por CONACYT en el PNPC ofrecidos por la institución</t>
  </si>
  <si>
    <t>Actividades de divulgación y difusión de la ciencia</t>
  </si>
  <si>
    <t>Identifica el crecimiento en las actividades de divulgación dirigidas al público en general que realizan o en las que participan los Centros Públicos de Investigación.</t>
  </si>
  <si>
    <t>(No. de actividades de divulgación dirigidas al público en general en el año t/ No. de actividades de divulgación dirigidas al público en general en año t-1)</t>
  </si>
  <si>
    <t>Porcentaje de Proyectos finalizados en tiempo y forma</t>
  </si>
  <si>
    <t>(Número de proyectos finalizados en tiempo y forma/Número total de proyectos)*100</t>
  </si>
  <si>
    <t>Índice de recursos para la investigación</t>
  </si>
  <si>
    <t>Identifica la proporción que significan los recursos externos captados por proyectos de investigación con respecto al recurso fiscal destinado a la investigación.</t>
  </si>
  <si>
    <t>(Monto total obtenido por proyectos de investigación financiados con recursos externos/ Monto total de recursos fiscales destinados a la investigación)</t>
  </si>
  <si>
    <t>índice</t>
  </si>
  <si>
    <t>Economía</t>
  </si>
  <si>
    <t>Porcentaje de alumnos de los Centros Públicos de Investigación CONACYT apoyados</t>
  </si>
  <si>
    <t>Identifica el porcentaje de alumnos que reciben apoyo por parte de los CPI.</t>
  </si>
  <si>
    <t>(Número de alumnos apoyados en el año t/Número de alumnos matriculados en el año t)*100</t>
  </si>
  <si>
    <t>Tasa de variación de solicitudes de ingreso (incluye FIDERH)</t>
  </si>
  <si>
    <t>Identifica el cambio en la demanda de ingreso a programas de posgrado especializado en el Sistema Nacional de Centros Públicos CONACYT</t>
  </si>
  <si>
    <t>((Número de solicitudes de ingreso recibidas en el año n/Número de solicitudes de ingreso recibidas en el año n-1)-1)*100</t>
  </si>
  <si>
    <t>Participación en actividades de divulgación</t>
  </si>
  <si>
    <t>Identifica la participación per cápita del personal de ciencia y tecnología en las actividades de divulgación dirigidas al público en general, en las que se compartan con personas no especializadas los conocimientos que se producen en sus respectivos campos a escala mundial y los avances en sus propias investigaciones.</t>
  </si>
  <si>
    <t>(No. de actividades de divulgación dirigidas al público en general/ No. de personal de CyT)</t>
  </si>
  <si>
    <t>Eficiencia terminal</t>
  </si>
  <si>
    <t>Apoyos para actividades científicas, tecnológicas y de innovación</t>
  </si>
  <si>
    <t>(Gasto en Investigación y Desarrollo Experimental en el periodo t / Producto Interno Bruto en el periodo t)*100</t>
  </si>
  <si>
    <t>Porcentaje de proyectos finalizados con constancia de conclusión técnica y financiera</t>
  </si>
  <si>
    <t>Mide el porcentaje de los proyectos finalizados con constancia de conclusión técnica y financiera, respecto de todos los proyectos apoyados. Es considerado una manera adecuada de aproximar el efecto del programa a nivel de resultados dado el hecho que un proyecto se finalice con constancia de conclusión técnica y financiera, implica que resolvió la necesidad en materia de ciencia, tecnología e innovación que presentaba la institución miembro del RENIECYT.</t>
  </si>
  <si>
    <t>(Número de proyectos finalizados con constancia de conclusión técnica y financiera en el periodo t / Número de proyectos apoyados en el periodo t-1)*100</t>
  </si>
  <si>
    <t>Porcentaje de apoyos otorgados respecto de lo solicitado</t>
  </si>
  <si>
    <t>Porcentaje de las solicitudes aprobadas con relación al total de las solicitudes de apoyo recibidas por el Comité Técnico y de Administración (CTA)</t>
  </si>
  <si>
    <t>(Número de solicitudes aprobadas por el CTA en el periodo t / Número de solicitudes de apoyo recibidas por el CTA en el periodo t) * 100</t>
  </si>
  <si>
    <t>Porcentaje de convocatorias emitidas</t>
  </si>
  <si>
    <t>Porcentaje de convocatorias en las diversas modalidades emitidas respecto del número de convocatorias programadas</t>
  </si>
  <si>
    <t>(Número de convocatorias emitidas en el periodo t / Número de convocatorias programadas para el periodo t) * 100</t>
  </si>
  <si>
    <t>Porcentaje propuestas presentadas con evaluación</t>
  </si>
  <si>
    <t>Porcentaje de propuestas a apoyar presentadas con evaluación respecto del total de propuestas presentadas</t>
  </si>
  <si>
    <t>(Número de propuestas presentadas con evaluación el periodo t / Número de propuestas recibidas en el periodo t)*100</t>
  </si>
  <si>
    <t>Porcentaje de ministraciones realizadas en tiempo</t>
  </si>
  <si>
    <t>Porcentaje de ministraciones a los proyectos realizadas en tiempo respecto a las programadas</t>
  </si>
  <si>
    <t>(Monto de ministraciones realizadas en tiempo en el periodo t/Monto de ministraciones programadas para el periodo t)*100</t>
  </si>
  <si>
    <t>(Gasto en Investigación y Desarrollo Experimental en el periodo t) / (Producto Interno Bruto en el periodo t)*100</t>
  </si>
  <si>
    <t>Necesidades de infraestructura de los Centros Públicos de Investigación CONACYT atendidas</t>
  </si>
  <si>
    <t>Se refiere al porcentaje de Programas y Proyectos de Inversión de los Centros Públicos CONACYT que, habiendo siendo evaluados y autorizados por la SHCP, cuentan con presupuesto asignado, en relación con los Programas y Proyectos de Infraestructura evaluados y autorizados por la SHCP</t>
  </si>
  <si>
    <t>(Número de Programas y Proyectos de Inversión registrados en cartera de inversión con asignación presupuestal para el año t / Número de Programas y Proyectos de Inversión registrados en cartera de inversión en el año t) *100</t>
  </si>
  <si>
    <t>Porcentaje de Programas y Proyectos de Inversión registrados en cartera de inversión</t>
  </si>
  <si>
    <t>Se refiere al porcentaje de Programas y Proyectos de Inversión de los Centros Públicos CONACYT evaluados y autorizados por la SHCP que están registrados en cartera de inversión</t>
  </si>
  <si>
    <t>(Número de Programas y Proyectos de Inversión registrados en cartera de inversión / Número de Programas y Proyectos de Inversión evaluados y autorizados por la SHCP)*100</t>
  </si>
  <si>
    <t>Porcentaje de Programas y Proyectos de Inversión sometidos a evaluación</t>
  </si>
  <si>
    <t>Se refiere al porcentaje de Programas y Proyectos de Inversión de los Centros Públicos CONACYT presentados en el Mecanismo de Planeación que se someten a evaluación de la SHCP</t>
  </si>
  <si>
    <t>(Número de Programas y Proyectos de Inversión que se someten a evaluación de la SHCP en el año t / Número de Programas y Proyectos de Inversión incluidos en el Mecanismo de planeación para el año t)*100</t>
  </si>
  <si>
    <t>Porcentaje de cumplimiento en el seguimiento de los Programas y Proyectos de Inversión.</t>
  </si>
  <si>
    <t>Establece el porcentaje de cumplimiento de los CPI CONACYT respecto al seguimiento del ejercicio de los Programas y Proyectos de Inversión en la plataforma tecnológica correspondiente.</t>
  </si>
  <si>
    <t>(Programas y Proyectos de Inversión con seguimiento en el PIPP en el periodo t / Programas y Proyectos de Inversión registrados en Cartera en el periodo t) *100.</t>
  </si>
  <si>
    <t>Porcentaje promedio de avance de obra</t>
  </si>
  <si>
    <t>Mide el porcentaje promedio de avance físico de la obra de los Programas y Proyectos de Inversión de los Centros Públicos de Investigación CONACYT, registrado en cartera de inversión y que cuenta con asignación presupuestal.</t>
  </si>
  <si>
    <t>(Sumatoria del porcentaje de avance de los proyectos vigentes registrados en cartera con asignación presupuestal en el periodo t / Total de proyectos y programas de inversión con asignación presupuestal en el periodo t)</t>
  </si>
  <si>
    <t>Diseño y evaluación de políticas en ciencia, tecnología e innovación</t>
  </si>
  <si>
    <t>(Número de indicadores establecidos en el PI 2014-2018 que tienen un porcentaje de cumplimiento de sus metas en un rango del 80% al 115% en el periodo t / Total de indicadores establecidos en el PI 2014-2018 en el periodo t) x 100</t>
  </si>
  <si>
    <t>Se mide el porcentaje de los programas con MIR que fueron mejoradas, como parte de las acciones en monitoreo y evaluación, en relación con el total de MIR de los programas del CONACYT en un año determinado.</t>
  </si>
  <si>
    <t>(Número de programas con MIR´s mejoradas en el periodo t / Número total de programas con MIR´s en el periodo t) x 100</t>
  </si>
  <si>
    <t>Tasa de crecimiento del registro Conacyt de evaluadores acreditados</t>
  </si>
  <si>
    <t>Mide el incremento porcentual de los evaluadores acreditados en el registro Conacyt de un periodo a otro.</t>
  </si>
  <si>
    <t>(Número de miembros del RCEA vigentes en el periodo t - Número de miembros del RCEA vigentes en el periodo t-1) / (Número de miembros del RCEA vigentes en el periodo t-1)</t>
  </si>
  <si>
    <t>Porcentaje de informes de actividades y resultados difundidos</t>
  </si>
  <si>
    <t>Mide el porcentaje de informes generados por la Dirección de Información y Normatividad, difundidos en medios impresos y/o digitales.</t>
  </si>
  <si>
    <t>(Número de informes de actividades y resultados difundidos en el periodo t/Número total de informes de actividades y resultados elaborados en el periodo t) *100</t>
  </si>
  <si>
    <t>Mide el porcentaje de ejemplares del Informe General del Estado de la Ciencia, la Tecnología y la Innovación distribuidos respecto de los que fueron impresos.</t>
  </si>
  <si>
    <t>Porcentaje de programas presupuestales con metas cargadas en tiempo</t>
  </si>
  <si>
    <t>Mide la eficacia en el proceso de carga de las metas en el Portal Aplicativo de la Secretaría de Hacienda (PASH) trimestralmente en tiempo respecto a las metas que se tienen programadas para ser cargadas.</t>
  </si>
  <si>
    <t>(Número de programas con metas cargadas en tiempo en el periodo t/ Número total programas con metas que se debían cargar en el periodo t) *100</t>
  </si>
  <si>
    <t>Porcentaje de constancias de registro emitidas</t>
  </si>
  <si>
    <t>Mide el porcentaje de constancias emitidas a los miembros del Registro Conacyt de Evaluadores Acreditados (RCEA)</t>
  </si>
  <si>
    <t>(Número de constancias emitidas en el periodo t/ Número de solicitudes de constancias recibidas en el periodo t) *100</t>
  </si>
  <si>
    <t>Tasa de crecimiento de las participaciones verbales de México en la OCDE por evento</t>
  </si>
  <si>
    <t>Mide el crecimiento porcentual de participaciones verbales de la representación de México en la Organización para la Cooperación y el Desarrollo (OCDE) en temas de Ciencia y Tecnología</t>
  </si>
  <si>
    <t>(Número de participaciones verbales en la OCDE en el periodo t - Número de participaciones verbales en la OCDE en el periodo t-1) / Número de participaciones verbales en la OCDE en el periodo t-1</t>
  </si>
  <si>
    <t>Tiempo promedio utilizado en el proceso de recopilación, procesamiento e integración por informe elaborado</t>
  </si>
  <si>
    <t>Mide el promedio de días utilizados en las diversas etapas de elaboración de los informes generados por las Direcciones Adjuntas y Homólogas del Conacyt, que contemplan la recopilación, el procesamiento e integración de la información.</t>
  </si>
  <si>
    <t>Numero de días laborales utilizados para realizar el proceso de recopilación, procesamiento e integración de la información en el periodo t / Numero total de informes que se elaboran en el periodo t</t>
  </si>
  <si>
    <t>Tasa de variación de becarios de posgrado del CONACYT graduados.</t>
  </si>
  <si>
    <t>Mide la tasa de variación de becarios del CONACYT graduados de posgrado de acuerdo con las CARTAS DE LIBERACIÓN emitidas por el Consejo en el semestre x del año t, respecto al total de becarios del CONACYT graduados de posgrado en el semestre x del año t-1.</t>
  </si>
  <si>
    <t>((Número de graduados de posgrado CONACYT en el periodo t / Número de graduados de posgrado CONACYT en el periodo t-1)-1*100)</t>
  </si>
  <si>
    <t>Tasa de variación de Doctores que consolidan su formación al finalizar la repatriación, retención, estancia posdoctoral o sabática.</t>
  </si>
  <si>
    <t>Mide la tasa de variación de Doctores que consolidan su formación al finalizar la repatriación, retención, estancia posdoctoral o sabática, de acuerdo con los Informes de Finalización del Apoyo recibidos en el semestre x del año t, respecto de los Informes de Finalización del Apoyo recibidos en el semestre x del año t-1)*100).</t>
  </si>
  <si>
    <t>((Número de Doctores consolidados en el periodo t / Número de Doctores consolidados en el periodo t-1)-1*100)</t>
  </si>
  <si>
    <t>Tasa de variación de Proyectos para el Fomento de Vocaciones Científicas y Tecnológicas en Jóvenes Mexicanos apoyados.</t>
  </si>
  <si>
    <t>Mide la tasa de variación de Proyectos apoyados en el semestre x del año t, respecto a los Proyectos apoyados en el semestre x del año t-1</t>
  </si>
  <si>
    <t>((Proyectos apoyados en el periodo x del año t / Proyectos apoyados en el periodo x del año t-1)-1*100)</t>
  </si>
  <si>
    <t>Tasa de variación de Programas registrados de Posgrado en el Programa Nacional de Posgrados de Calidad</t>
  </si>
  <si>
    <t>Mide la tasa de variación de los programas de posgrado registrados en el PNPC en el semestre x del año t, respecto al total de programas registrados en el PNPC en el semestre x del año t-1.</t>
  </si>
  <si>
    <t>((Programas registrados en el PNPC en el periodo x del año t / Programas registrados en el PNPC en el periodo x del año t-1)-1*100)</t>
  </si>
  <si>
    <t>Porcentaje de Becas Nuevas de Posgrado otorgadas.</t>
  </si>
  <si>
    <t>Mide el porcentaje de las solicitudes de Becas Nuevas de Posgrado que resultan apoyadas en el trimestre x del año t, respecto del total de solicitudes de Becas Nuevas de Posgrado del trimestre x del año t.</t>
  </si>
  <si>
    <t>(Becas Nuevas de posgrado otorgadas en el periodo x del año t / Total de solicitudes de Becas Nuevas de Posgrado recibidas en el periodo x del año t)*100</t>
  </si>
  <si>
    <t>Tasa de variación de Becas Vigentes de Posgrado</t>
  </si>
  <si>
    <t>Mide la tasa de variación de las Becas Vigentes de posgrado (incluye a las nuevas becas) que resultan apoyadas en el trimestre x del año t, respecto del total de Becas Vigentes de posgrado (incluye a las nuevas becas) que resultan apoyadas en trimestre x del año t-1.</t>
  </si>
  <si>
    <t>((Becas vigentes de posgrado en el periodo x del año t / Becas vigentes de posgrado en el periodo x del año t-1)-1*100)</t>
  </si>
  <si>
    <t>Tasa de variación de apoyos para la Consolidación otorgados.</t>
  </si>
  <si>
    <t>Mide la tasa de variación de los apoyos otorgados para la consolidación de Doctores (repatriación, retención, estancia posdoctoral o sabática) en el semestre x del año t, respecto apoyos otorgados para la consolidación de Doctores (repatriación, retención, estancia posdoctoral o sabática) en el semestre x del año t-1.</t>
  </si>
  <si>
    <t>((Número de apoyos otorgados para la consolidación de Doctores en el periodo x del año t / Número de apoyos otorgados para la consolidación de Doctores en el periodo x del año t-1)-1*100</t>
  </si>
  <si>
    <t>Porcentaje de convocatorias publicadas</t>
  </si>
  <si>
    <t>Mide el porcentaje de convocatorias publicadas en un periodo determinado con relación a las que se tienen autorizadas para su emisión en el mismo periodo.</t>
  </si>
  <si>
    <t>(Número de convocatorias publicadas en el periodo t/ Número de convocatorias autorizadas para el periodo t)*100</t>
  </si>
  <si>
    <t>Mide el porcentaje de ministraciones realizadas con relación a los compromisos adquiridos por el CONACYT</t>
  </si>
  <si>
    <t>(Número de ministraciones realizadas en tiempo dentro del periodo t / Número total compromisos adquiridos por el CONACYT para el periodo t )*100</t>
  </si>
  <si>
    <t>Porcentaje de apoyos formalizados en tiempo</t>
  </si>
  <si>
    <t>Mide el número de apoyos formalizados de acuerdo a los tiempos señalados en las convocatorias respecto al número de apoyos aprobados en el mismo periodo.</t>
  </si>
  <si>
    <t>(Número de apoyos formalizados de acuerdo a los tiempos señalados en las convocatorias en el periodo t / Número de apoyos aprobados en el periodo t )*100</t>
  </si>
  <si>
    <t>Porcentaje de informes académicos recibidos.</t>
  </si>
  <si>
    <t>Mide el porcentaje de informes académicos recibidos en relación a los informes académicos esperados.</t>
  </si>
  <si>
    <t>(Número de informes recibidos en el periodo t/ Número total de informes esperados en el periodo t)*100</t>
  </si>
  <si>
    <t>Porcentaje de solicitudes Dictaminadas</t>
  </si>
  <si>
    <t>Mide la proporción de solicitudes Dictaminadas en los tiempos señalados en las convocatorias respecto al total de solicitudes recibidas.</t>
  </si>
  <si>
    <t>(Número de solicitudes Dictaminadas en los tiempos señalados en las convocatorias en el periodo t/ Número de solicitudes recibidas en el periodo t)*100</t>
  </si>
  <si>
    <t>Variación porcentual de investigadores nacionales vigentes respecto al periodo precedente</t>
  </si>
  <si>
    <t>((Investigadores vigentes en el periodo t - Investigadores vigentes en el periodo t-1)/ Investigadores vigentes en el periodo t-1)*100</t>
  </si>
  <si>
    <t>Porcentaje de éxito de los investigadores que solicitan su primer ingreso al SNI</t>
  </si>
  <si>
    <t>Porcentaje de éxito de las solicitudes de investigadores que desean ingresar por primera ocasión al SNI</t>
  </si>
  <si>
    <t>(Número de solicitudes de nuevo ingreso aprobadas en el periodo t/total de solicitudes de nuevo ingreso en el periodo t) * 100</t>
  </si>
  <si>
    <t>Porcentaje de estímulos económicos entregados a tiempo</t>
  </si>
  <si>
    <t>Porcentaje de estímulos económicos entregados a tiempo a los miembros del Sistema Nacional de Investigadores que el reglamento lo permite, según el calendario autorizado interno.</t>
  </si>
  <si>
    <t>(Número de estímulos económicos entregados a tiempo en el periodo t / Número total de estímulos económicos programados en el año según el calendario interno autorizado)*100</t>
  </si>
  <si>
    <t>Consolidación de los investigadores nacionales vigentes</t>
  </si>
  <si>
    <t>Se refiere al porcentaje de dictámenes favorables emitidos a investigadores vigentes respecto al total de investigadores vigentes que solicitan renovación o modificación de su permanencia en el SNI</t>
  </si>
  <si>
    <t>(Número de dictámenes positivos emitidos a investigadores vigentes en el año t / Total de solicitudes recibidas de investigadores vigentes en el año t) x 100</t>
  </si>
  <si>
    <t>Porcentaje de dictámenes elaborados respecto del total de solicitudes recibidas</t>
  </si>
  <si>
    <t>(Número de dictámenes elaborados en el periodo t / Número de solicitudes recibidas en el periodo t)*100</t>
  </si>
  <si>
    <t>Porcentaje dictámenes evaluados nuevamente y rectificados respecto del total dictámenes evaluados. Los investigadores que no están de acuerdo con el dictamen otorgado a su solicitud pueden pedir que su expediente sea evaluado nuevamente. A partir de la revisión, se puede ratificar el primer dictamen o rectificarlo.</t>
  </si>
  <si>
    <t>(Número de dictámenes evaluados nuevamente y rectificados en el período t / Número de dictámenes evaluados en el período t)*100</t>
  </si>
  <si>
    <t>Porcentaje de movimientos en nomina llevados a tiempo debido a cambio de situación del investigador</t>
  </si>
  <si>
    <t>(Número actualizaciones realizadas en tiempo en nomina por cambios de situación en el período i / Número total actualizaciones que se deben realizar en nomina por cambios de situación en el año)*100</t>
  </si>
  <si>
    <t>Fortalecimiento sectorial de las capacidades científicas, tecnológicas y de innovación</t>
  </si>
  <si>
    <t>Tasa de éxito de capacidades en CTI fortalecidas.</t>
  </si>
  <si>
    <t>Dicho indicador es considerado una buena aproximación del efecto del programa a nivel de resultados; ya que si un proyecto concluye exitosamente, es decir con dictamen técnico final aprobatorio, significa que las capacidades en ciencia, tecnología e innovación que el Sector Administrativo de la Administración Pública Federal (APF) buscaba fortalecer, y que fueron plasmadas en las demandas, han sido fortalecidas.</t>
  </si>
  <si>
    <t>(Número de proyectos concluidos con dictamen técnico final aprobatorio en el periodo t / Número total de proyectos que debieron concluir en el periodo t) * 100</t>
  </si>
  <si>
    <t>Porcentaje de proyectos apoyados económicamente por los Fondos Sectoriales con respecto al total de propuestas con dictamen aprobatorio de evaluación. Se entiende por dictamen favorable: Aquellos proyectos que cumplen con los requisitos y criterios de evaluación establecidos en la convocatoria correspondiente.</t>
  </si>
  <si>
    <t>Porcentaje de las convocatorias que publican los Fondos Sectoriales en el periodo t respecto del total de convocatorias programadas para el periodo t.</t>
  </si>
  <si>
    <t>(Número de convocatorias publicadas en el periodo t / Número de convocatorias programadas para el periodo t) * 100</t>
  </si>
  <si>
    <t>Porcentaje de convocatorias con el total de propuestas dictaminadas en tiempo</t>
  </si>
  <si>
    <t>Porcentaje de convocatorias con el total de propuestas dictaminadas por parte de la Comisión de Evaluación realizada dentro de los 90 días naturales posteriores al cierre de la convocatoria en el periodo t, respecto del total de convocatorias publicadas en el periodo t.</t>
  </si>
  <si>
    <t>(Número de convocatorias con el total de propuestas dictaminadas por la Comisión de Evaluación dentro de los 90 días naturales posteriores al cierre de la convocatoria en el periodo t / Número de convocatorias publicadas en el periodo t) * 100</t>
  </si>
  <si>
    <t>Porcentaje de convocatorias que formalizan el 80% de los proyectos dentro de los 90 días naturales, partiendo de la fecha en que se publican los resultados con respecto al total de convocatorias con proyectos aprobados por el Comité Técnico y de Administración</t>
  </si>
  <si>
    <t>(Número de convocatorias de fondos sectoriales que formalizan al menos el 80% de sus proyectos apoyados en un periodo menor o igual a 90 días en el periodo t / Total de convocatorias con proyectos apoyados en el periodo t) * 100</t>
  </si>
  <si>
    <t>Porcentaje de proyectos enviados a dictaminar</t>
  </si>
  <si>
    <t>Porcentaje de proyectos apoyados por los Fondos Sectoriales que envían a dictaminar el informe técnico en tiempo y forma.</t>
  </si>
  <si>
    <t>(Informes técnicos enviados a dictaminar en el trimestre t/ Informes técnicos que se debieron enviar a dictaminar en el trimestre t )*100</t>
  </si>
  <si>
    <t>Fortalecimiento de la Infraestructura Científica y Tecnológica</t>
  </si>
  <si>
    <t>Porcentaje de propuestas apoyadas económicamente concluidas con informe final entregado</t>
  </si>
  <si>
    <t>Mide el número de propuestas apoyadas económicamente concluidas con informe final entregado respecto al número total de propuestas apoyadas.</t>
  </si>
  <si>
    <t>(Número de propuestas apoyadas económicamente concluidas con informe final entregado en el periodo t/ Número total de propuestas apoyadas económicamente que deberán entregar informe final en el periodo t) *100</t>
  </si>
  <si>
    <t>Porcentaje de propuestas apoyadas económicamente</t>
  </si>
  <si>
    <t>Mide el porcentaje de propuestas apoyadas económicamente con respecto del total de propuestas con dictamen aprobatorio.</t>
  </si>
  <si>
    <t>(Número de propuestas apoyadas económicamente en el periodo t / Número de propuestas aprobadas en el periodo t )*100</t>
  </si>
  <si>
    <t>Mide el porcentaje de convocatorias emitidas en un periodo determinado en relación a las que se tienen programadas para su emisión en el mismo periodo.</t>
  </si>
  <si>
    <t>(Número de convocatorias emitidas en el periodo t/ Número de convocatorias programadas en el periodo t)X100</t>
  </si>
  <si>
    <t>Porcentaje de propuestas a evaluar</t>
  </si>
  <si>
    <t>Mide la proporción de propuestas enviadas a evaluar respecto al total de propuestas recibidas para su evaluación.</t>
  </si>
  <si>
    <t>(Número de propuestas enviadas a evaluar en el periodo t/ Número de propuestas recibidas en el periodo t)</t>
  </si>
  <si>
    <t>Número de apoyos formalizados en un periodo de 90 días naturales contra el número de apoyos aprobados en un determinado periodo.</t>
  </si>
  <si>
    <t>(Número de apoyos formalizados en 90 días naturales en el periodo t/ Número de propuestas aprobados en el periodo t )*100</t>
  </si>
  <si>
    <t>Porcentaje de ministraciones realizadas</t>
  </si>
  <si>
    <t>Mide la proporción de ministraciones realizadas con relación a las ministraciones programadas.</t>
  </si>
  <si>
    <t>(Número de ministraciones realizadas en el periodo t / Número total de ministraciones programadas para el periodo t )*100</t>
  </si>
  <si>
    <t>Porcentaje de informes finales recibidos</t>
  </si>
  <si>
    <t>Mide el porcentaje de informes finales recibidos en relación a los informes finales que se esperan recibir.</t>
  </si>
  <si>
    <t>(Número de informes finales recibidos en el periodo t/ Número de informes finales esperados en el periodo t)*100</t>
  </si>
  <si>
    <t>S-278</t>
  </si>
  <si>
    <t>Fomento Regional de las Capacidades Científicas, Tecnológicas y de Innovación</t>
  </si>
  <si>
    <t>Porcentaje de proyectos concluidos con dictamen técnico final satisfactorio</t>
  </si>
  <si>
    <t>Porcentaje de proyectos concluidos con dictamen técnico final satisfactorio en el periodo en curso respecto del total de proyectos con dictamen técnico final en ese periodo. Dicho indicador es considerado una buena aproximación del efecto del programa a nivel de resultados, dado que el hecho de que un proyecto se finalice con dictamen técnico final satisfactorio implica que resolvió la necesidad en materia de ciencia, tecnología e innovación que el Sistema Local/Regional de Ciencia, Tecnología e Innovación manifestó.</t>
  </si>
  <si>
    <t>(Número de proyectos concluidos con dictamen técnico final satisfactorio en el periodo t / Número total de proyectos con dictamen técnico final en el periodo t) * 100</t>
  </si>
  <si>
    <t>Porcentaje de aportaciones realizadas a los fideicomisos</t>
  </si>
  <si>
    <t>Mide el porcentaje de aportaciones a los fideicomisos realizadas respecto de las programadas</t>
  </si>
  <si>
    <t>(Número de aportaciones a los fideicomisos realizadas en el periodo t/ Número de aportaciones a los fideicomisos programadas para el periodo t) * 100</t>
  </si>
  <si>
    <t>Porcentaje de proyectos apoyados</t>
  </si>
  <si>
    <t>Porcentaje de proyectos apoyados respecto del total de proyectos aprobados</t>
  </si>
  <si>
    <t>(Número de proyectos apoyados en el periodo t / Número de proyectos aprobados )*100</t>
  </si>
  <si>
    <t>Porcentaje de convocatorias emitidas en el periodo t respecto el número de convocatorias programadas para el periodo t</t>
  </si>
  <si>
    <t>(Número de convocatorias emitidas en el periodo t / Número de convocatorias programadas en el periodo t) * 100</t>
  </si>
  <si>
    <t>Porcentaje de propuestas sometidas e evaluación técnica</t>
  </si>
  <si>
    <t>Porcentaje de propuestas evaluadas en el tiempo que indica la normatividad respecto al total de propuestas pertinentes sometidas a evaluación técnica.</t>
  </si>
  <si>
    <t>(Número de propuestas evaluadas en el tiempo que indica la normatividad en el periodo t / Número de propuestas sometidas a evaluación técnica)*100</t>
  </si>
  <si>
    <t>Porcentaje de proyectos formalizados</t>
  </si>
  <si>
    <t>Porcentaje de proyectos formalizadas en el periodo t respecto del total de propuestas evaluadas con carácter aprobatorio</t>
  </si>
  <si>
    <t>(Número de proyectos formalizados en el periodo t / Número de proyectos evaluados con carácter aprobatorio)*100</t>
  </si>
  <si>
    <t>Porcentaje de informes técnicos enviados a evaluar</t>
  </si>
  <si>
    <t>Porcentaje de informes técnicos enviados a evaluar respecto del total de informes técnicos recibidos para evaluar.</t>
  </si>
  <si>
    <t>(Número de informes técnicos enviados a evaluar en el periodo t / Número de informes técnicos recibidos para evaluar)*100</t>
  </si>
  <si>
    <t>Innovación tecnológica para incrementar la productividad de las empresa</t>
  </si>
  <si>
    <t>(Inversión de las empresas asociada a proyectos para Investigación Desarrollo Tecnológico e Innovación en el periodo t / Monto del presupuesto total otorgado en el periodo t)</t>
  </si>
  <si>
    <t>Tasa de éxito de proyectos de desarrollo tecnológico aprobados</t>
  </si>
  <si>
    <t>Comparación entre el total de proyectos terminados que logran el desarrollo tecnológico planteado, a juicio de un miembro del Registro CONACYT de Evaluadores Acreditados (RCEA) que dicatamina el proyecto en el año t-1, respecto del total de proyectos apoyados en el año t-1</t>
  </si>
  <si>
    <t>(Proyectos de IDT terminados con dictamen técnico favorable en el año t-1/Proyectos de IDT apoyados en el año t-1)*100</t>
  </si>
  <si>
    <t>Maduración tecnológica de los proyectos apoyados.</t>
  </si>
  <si>
    <t>Comprara el nivel de maduración tecnológica de un proyecto al haber concluido, respecto al nivel de maduración tecnológica al inicio del mismo. La metodología TRL (Technological Readiness Level) indica el grado de maduración tecnológica de los proyectos, partiendo desde el desarrollo de ciencia básica hasta la llegada al mercado, de la tecnología desarrollada. Es una metodología desarrollada por la NASA y usada como estándar internacional en programas de desarrollo tecnológico e innovación.</t>
  </si>
  <si>
    <t>(Proyectos de IDT terminados con dictamen favorable en el año t-1 y con un TRL mayor al del inicio del proyecto /Proyectos de IDT apoyados en el año t-1)*100</t>
  </si>
  <si>
    <t>(Número de Proyectos apoyados en el periodo t / Número de proyectos con dictamen aprobatorio en el periodo t )*100</t>
  </si>
  <si>
    <t>Porcentaje de propuestas enviadas a evaluar</t>
  </si>
  <si>
    <t>Mide el porcentaje de propuestas que se han enviado a evaluar respecto de las propuestas que se recibieron en el periodo.</t>
  </si>
  <si>
    <t>(Número de propuestas enviadas a evaluar en el periodo t / Número de propuestas recibidas en el periodo t)*100</t>
  </si>
  <si>
    <t>Número de proyectos formalizados en un periodo de 60 días naturales en el periodo contra el número de proyectos aprobados y notificados en el mismo periodo. La formalización de proyectos se refiere a la suscripción del convenio de asignación de recursos mediante el cual se formaliza el otorgamiento de recursos a los beneficiarios del programa.</t>
  </si>
  <si>
    <t>(Número de proyectos formalizados en 60 días naturales en el periodo t / Número de proyectos aprobados en el periodo t )*100</t>
  </si>
  <si>
    <t>Porcentaje de presupuesto ministrado</t>
  </si>
  <si>
    <t>Mide la proporción del presupuesto ministrado con relación al presupuesto asignado en el periodo t</t>
  </si>
  <si>
    <t>(Monto ministrado en el periodo t/Monto presupuestado estimado total)*100</t>
  </si>
  <si>
    <t>(Número de informes técnicos recibidos en el periodo t/ Número total de informes técnicos con compromiso de entrega en el periodo t)*100</t>
  </si>
  <si>
    <t>Mide la variación de la puntuación que recibe México en el pilar de innovación del Índice de Competitividad Global del Foro Económico Mundial (FEM)</t>
  </si>
  <si>
    <t>El arbitraje por medio de pares de las publicaciones es el mecanismo de la comunidad científica para garantizar la calidad de los artículos. Este indicador Cuantifica la producción de conocimiento científico de calidad, en términos per cápita, que generan los profesores-investigadores ingenieros- tecnólogos titulares mediante la publicación arbitrada de libros, capítulos y artículos.</t>
  </si>
  <si>
    <t>(Suma del número de publicaciones arbitradas en el ejercicio fiscal en curso/ Suma de investigadores en Centros de Investigación CONACYT en el ejercicio fiscal en curso)</t>
  </si>
  <si>
    <t>Cuantifica la participación en proyectos de investigación, desarrollo tecnológico y/o innovación, que desarrollan los Centros Públicos de Investigación (CPI) en cooperación con otras instituciones u organizaciones públicas, privadas o sociales, bajo el amparo de un protocolo o un convenio específico, aprobados por las instancias correspondientes.</t>
  </si>
  <si>
    <t>(Suma de los proyectos interinstitucionales generados por los CPI durante el ejercicio fiscal en curso/ Suma de los proyectos de investigación generados por los CPI durante el ejercicio fiscal en curso.)</t>
  </si>
  <si>
    <t>(Suma de contratos o convenios de transferencia de conocimiento, innovación tecnológica, social económica o ambiental firmados vigentes realizados por los CPI en el ejercicio fiscal en curso / Sumatoria del número de contratos o convenios de transferencia de conocimiento, innovación tecnológica, social económica o ambiental firmados vigentes realizados por los CPI en el ejercicio fiscal anterior)</t>
  </si>
  <si>
    <t>Número de programas registrados en el PNPC como de reciente creación + 2* Número de programas registrados en el PNPC en desarrollo + 3* Número de programas registrados en el PNPC consolidados + 4* Número de programas registrados en el PNPC de competencia internacional / 4* Número total de programas de posgrado reconocidos por CONACYT en el PNPC ofrecidos por la institución</t>
  </si>
  <si>
    <t>(Número de proyectos finalizados en tiempo y forma en el año t / Número total de proyectos en el año t)*100</t>
  </si>
  <si>
    <t>Mide el porcentaje de los proyectos finalizados con constancia de conclusión técnica y financiera, la cual se entrega en el año siguiente al del otorgamiento del apoyo, respecto de todos los proyectos apoyados.Es considerado una manera adecuada de aproximar el efecto del programa a nivel de resultados dado el hecho que un proyecto se finalice con constancia de conclusión técnica y financiera, implica que resolvió la necesidad en materia de ciencia, tecnología e innovación que presentaba la institución miembro del RENIECYT.</t>
  </si>
  <si>
    <t>Porcentaje de recursos transferidos</t>
  </si>
  <si>
    <t>Porcentaje de recursos transferidos respecto a los recursos autorizados a Convocatorias y Apoyos Directos</t>
  </si>
  <si>
    <t>(Monto recursos transferidos en el periodo t/Monto de recursos autorizados a Convocatorias y Apoyos Directos el periodo t)*100</t>
  </si>
  <si>
    <t>Porcentaje de proyectos de infraestructura de los Centros Públicos de Investigación CONACYT atendidas</t>
  </si>
  <si>
    <t>Se refiere al porcentaje de Proyectos de Inversión de los Centros Públicos CONACYT que, habiendo siendo evaluados y autorizados por la SHCP, cuentan con presupuesto asignado, en relación con los Programas y Proyectos de Infraestructura evaluados y autorizados por la SHCP</t>
  </si>
  <si>
    <t>(Número de Proyectos de Inversión registrados en cartera de inversión con asignación presupuestal para el año t / Número de Proyectos de Inversión registrados en cartera de inversión en el año t) *100</t>
  </si>
  <si>
    <t>Porcentaje de CPI que presentan Documento de Planeación</t>
  </si>
  <si>
    <t>Se refiere al porcentaje de los Centros Públicos CONACYT (CPI) que presentan a la coordinadora sectorial su documento de planeación (DDP) en los plazos establecidos</t>
  </si>
  <si>
    <t>(Número de CPI que presentan DDP en el año t / Total de CPI)*100</t>
  </si>
  <si>
    <t>Porcentaje de Proyectos de Inversión sometidos a evaluación</t>
  </si>
  <si>
    <t>Se refiere al porcentaje de Proyectos de Inversión de los Centros Públicos CONACYT presentados en el Mecanismo de Planeación que se someten a evaluación de la SHCP</t>
  </si>
  <si>
    <t>(Número de Proyectos de Inversión que se someten a evaluación en el año t / Número de Programas y Proyectos de Inversión incluidos en el Mecanismo de planeación para el año t)*100</t>
  </si>
  <si>
    <t>Se refiere al porcentaje de Programas y Proyectos de Inversión de los Centros Públicos CONACYT evaluados que están registrados en cartera de inversión</t>
  </si>
  <si>
    <t>(Número de Programas y Proyectos de Inversión registrados en cartera de inversión / Número de Programas y Proyectos de Inversión evaluados por la SHCP)*100</t>
  </si>
  <si>
    <t>Tasa de variación de exbecarios del CONACYT que acreditan el cumplimiento del objeto de la beca mediante la obtención del documento de liberación del apoyo.</t>
  </si>
  <si>
    <t>Mide la tasa de variación de exbecarios que obtienen el documento de liberación del apoyo emitido por el Consejo en el semestre x del año t, respecto al total de exbecarios que obtienen el documento de liberación del apoyo en el semestre x del año t-1.</t>
  </si>
  <si>
    <t>((Número de exbecarios que obtienen el documento de liberación del apoyo en el periodo t / Número de exbecarios que obtienen el documento de liberación del apoyo en el periodo t-1)-1*100)</t>
  </si>
  <si>
    <t>Porcentaje de exbecarios del CONACYT de nuevo ingreso al Sistema Nacional de Investigadores (S.N.I.)</t>
  </si>
  <si>
    <t>Mide el porcentaje de exbecarios del CONACYT de nuevo ingreso al Sistema Nacional de Investigadores en el año T/Total de investigadores de nuevo ingreso al Sistema en el año T</t>
  </si>
  <si>
    <t>((Porcentaje de exbecarios del CONACYT de nuevo ingreso al Sistema Nacional de Investigadores en el año T/Total de investigadores de nuevo ingreso al Sistema en el año T) *100)</t>
  </si>
  <si>
    <t>Tasa de variación de Proyectos apoyados para el Fomento de Vocaciones Científicas y Tecnológicas en Jóvenes Mexicanos.</t>
  </si>
  <si>
    <t>Tasa de variación de Programas de Posgrado registrados en el Programa Nacional de Posgrados de Calidad (PNPC)</t>
  </si>
  <si>
    <t>Tasa de variación de apoyos otorgados para la Consolidación de Doctores.</t>
  </si>
  <si>
    <t>Mide la tasa de variación de los apoyos otorgados para la Consolidación de Doctores (repatriación, retención, estancia posdoctoral o sabática) en el semestre x del año t, respecto a los apoyos otorgados para la consolidación de Doctores (repatriación, retención, estancia posdoctoral o sabática) en el semestre x del año t-1.</t>
  </si>
  <si>
    <t>((Número de apoyos otorgados para la Consolidación de Doctores en el periodo x del año t / Número de apoyos otorgados para la consolidación de Doctores en el periodo x del año t-1)-1*100</t>
  </si>
  <si>
    <t>Porcentaje de solicitudes Dictaminadas en los tiempos señalados en las convocatorias</t>
  </si>
  <si>
    <t>Mide la proporción de solicitudes Dictaminadas en los tiempos señalados en las convocatorias respecto al total de solicitudes que debieron dictaminarse.</t>
  </si>
  <si>
    <t>(Número de solicitudes Dictaminadas en los tiempos señalados en las convocatorias en el periodo t/ Número de solicitudes que debieron dictaminarse en el periodo t)*100</t>
  </si>
  <si>
    <t>Porcentaje de apoyos formalizados de acuerdo a los tiempos señalados en las convocatorias</t>
  </si>
  <si>
    <t>Mide el número de apoyos formalizados de acuerdo a los tiempos señalados en las convocatorias respecto al número de apoyos a formalizar en el mismo periodo.</t>
  </si>
  <si>
    <t>(Número de apoyos formalizados de acuerdo a los tiempos señalados en las convocatorias en el periodo t / Número de apoyos a formalizar en el periodo t )*100</t>
  </si>
  <si>
    <t>Mide el porcentaje de ministraciones realizadas con relación a los compromisos adquiridos por el CONACYT.</t>
  </si>
  <si>
    <t>Porcentaje del Seguimiento Académico a becarios de posgrado en tiempo</t>
  </si>
  <si>
    <t>Mide el porcentaje de informes académicos de becarios de posgrado recibidos en relación a los informes académicos esperados en el periodo del año t correspondientes al semestre anterior.</t>
  </si>
  <si>
    <t>(Número de informes académicos de becarios de posgrado recibidos en el periodo t correspondientes al semestre anterior/ Número total de informes académicos de becarios de posgrado esperados en el periodo t correspondientes al semestre anterior)*100</t>
  </si>
  <si>
    <t>Tasa de variación de Becas Administradas</t>
  </si>
  <si>
    <t>Mide la tasa de crecimiento de las becas administradas en el año t en relación a las becas administradas en el año t-1 (Becas administradas = becas que estuvieron vigentes durante el año, de 1 a 12 meses).</t>
  </si>
  <si>
    <t>(Número de becas administradas en el año t / Número de becas administradas en el año t-1)*100</t>
  </si>
  <si>
    <t>Se refiere a la variación porcentual del número de miembros vigentes del Sistema Nacional de Investigadores entre el periodo t y el t-1. Se espera que el diseño incremental en las distinciones y apoyos económicos del Sistema (Candidato, Nivel I, Nivel II, Nivel III) incentive a los investigadores en México, o mexicanos en el extranjero a pertenecer y permanecer en el Sistema.</t>
  </si>
  <si>
    <t>Se refiere al porcentaje miembros vigentes del Sistema Nacional de Investigadores que logran renovar su permanencia en el Sistema respecto al total de miembros vigentes que solicitan renovación. Se espera que el diseño incremental en las distinciones y apoyos económicos del Sistema (Candidato, Nivel I, Nivel II, Nivel III) incentive a los investigadores en México, o mexicanos en el extranjero a pertenecer y permanecer en el Sistema.</t>
  </si>
  <si>
    <t>(Número de miembros vigentes en el Sistema Nacional de Investigadores que logran renovar su permanencia en el Sistema el año t / Número de miembros vigentes en el Sistema Nacional de Investigadores que solicitan renovar su permanencia en el Sistema en el año t) x 100</t>
  </si>
  <si>
    <t>Porcentaje de apoyos económicos por nivel del Sistema Nacional de Investigadores entregados a tiempo</t>
  </si>
  <si>
    <t>Se refiere al porcentaje de apoyos económicos diferenciados por nivel del Sistema Nacional de Investigadores entregados a tiempo, según el calendario autorizado interno.</t>
  </si>
  <si>
    <t>(Número de apoyos económicos diferenciados por nivel del Sistema Nacional de Investigadores entregados a tiempo en el periodo t / Número total de apoyos económicos entregados en el año según el calendario interno autorizado en el periodo t)*100</t>
  </si>
  <si>
    <t>Porcentaje del presupuesto ejercido en la operación del programa</t>
  </si>
  <si>
    <t>Porcentaje del presupuesto que se ha ejercido en la operación del Programa, en relación con el que se tiene programado ejercer en el año</t>
  </si>
  <si>
    <t>(Recurso ejercido en el periodo t/ Recurso programado en el periodo t)*100</t>
  </si>
  <si>
    <t>Porcentaje de proyectos apoyados económicamente por los Fondos Sectoriales con respecto al total de proyectos con dictamen aprobatorio de evaluación. Se entiende por dictamen favorable: Aquellos proyectos que cumplen con los requisitos y criterios de evaluación establecidos en la convocatoria correspondiente.</t>
  </si>
  <si>
    <t>(Número de proyectos apoyados economicamente en el año t / Numero de proyectos con dictamen aprobatorio de evaluación en el año t)*100</t>
  </si>
  <si>
    <t>Porcentaje de convocatorias de fondos sectoriales que formalizan sus proyectos en tiempo</t>
  </si>
  <si>
    <t>Porcentaje de Informes técnicos enviados a dictaminar respecto de los recibidos</t>
  </si>
  <si>
    <t>Brecha Nacional de fortalecimiento en infraestructura de las instituciones de investigación</t>
  </si>
  <si>
    <t>Se refiere al índice de Gini de la brecha Nacional de fortalecimiento de infraestructura para realizar actividades de investigación científica, desarrollo tecnológico e innovación, en las instituciones de investigación</t>
  </si>
  <si>
    <t>Índice de Gini</t>
  </si>
  <si>
    <t>Porcentaje de propuestas para la adquisición de infraestructura científica y tecnológica apoyadas económicamente</t>
  </si>
  <si>
    <t>Mide el porcentaje de propuestas para la adquisición de infraestructura científica y tecnológica apoyadas económicamente con respecto del total de propuestas con dictamen aprobatorio.</t>
  </si>
  <si>
    <t>(Número de propuestas para la adquisición de infraestructura científica y tecnológica apoyadas económicamente en el periodo t / Número de propuestas para la adquisición de infraestructura científica y tecnológica aprobadas en el periodo t )*100</t>
  </si>
  <si>
    <t>Porcentaje de propuestas formalizadas en tiempo</t>
  </si>
  <si>
    <t>Número de propuestas formalizadas en un periodo de 90 días naturales a partir de la publicación de los resultados contra el número de propuestas aprobadas en un determinado periodo.</t>
  </si>
  <si>
    <t>(Número de propuestas formalizadas en 90 días naturales a partir de la publicación de los resultados en el periodo t/ Número de propuestas aprobadas en el periodo t )*100</t>
  </si>
  <si>
    <t>Porcentaje de proyectos ministrados en menos de 45 días a partir de la última firma del convenio.</t>
  </si>
  <si>
    <t>Mide el porcentaje del número de proyectos ministrados en menos de 45 días a partir de la última firma del convenio con relación al número de proyectos programados para ministrar.</t>
  </si>
  <si>
    <t>(Número de ministraciones realizadas en menos de 45 días a partir de la última firma del convenio/ Número total de ministraciones programadas para el periodo t )*100</t>
  </si>
  <si>
    <t>Porcentaje de informes técnico y financiero finales recibidos en tiempo</t>
  </si>
  <si>
    <t>Mide el porcentaje del número de informes técnico y financiero finales recibidos en el periodo de la convocatoria N doce meses después de la fecha de ministración de recursos con relación a los informes finales técnicos y financieros programados.</t>
  </si>
  <si>
    <t>(Número de informes técnicos y financieros finales recibidos en tiempo en el periodo de la convocatoria N/ Número de informes finales técnicos y financieros programados para ser recibidos en el periodo de la convocatoria N)*100</t>
  </si>
  <si>
    <t>El indicador que mide el porcentaje de proyectos concluidos con dictamen técnico final satisfactorio en el periodo en curso respecto del total de proyectos con dictamen técnico final en ese periodo, es considerado una buena aproximación del efecto del programa a nivel de resultados, dado que el hecho de que un proyecto se finalice con dictamen técnico final satisfactorio implica que el sujeto de apoyo que recibió recursos económicos para la ejecución de proyectos orientados al fortalecimiento de las capacidades en ciencia, tecnología e innovación, al concluir dicho proyecto, resolvió la necesidad en materia de ciencia, tecnología e innovación que el Sistema Local/Regional de Ciencia, Tecnología e Innovación había reflejado en la convocatoria correspondiente.</t>
  </si>
  <si>
    <t>Porcentaje de anexos de ejecución formalizados</t>
  </si>
  <si>
    <t>Porcentaje de anexos de ejecución formalizados en el trimestre j respecto el número de anexos de ejecución programados para formalizar en el trimestre j</t>
  </si>
  <si>
    <t>(Número de Anexos de Ejecución Formalizados en el trimestre j / Número de Anexos de Ejecución programados para Formalizar en el trimestre j) * 100</t>
  </si>
  <si>
    <t>Porcentaje de propuestas evaluadas en el tiempo que indica la normatividad.</t>
  </si>
  <si>
    <t>Innovación tecnológica para incrementar la productividad de las empresas</t>
  </si>
  <si>
    <t>Comparación entre la inversión privada realizada por las empresas apoyadas para llevar a cabo proyectos de Investigación Desarrollo Tecnológico e Innovación, respecto del estímulo económico complementario otorgado por el programa. Refleja la inversión privada en Investigación y desarrollo tecnológico detonada por cada peso que asigna el programa.</t>
  </si>
  <si>
    <t>(Inversión de las empresas asociada a proyectos para Investigación Desarrollo Tecnológico e Innovación en el periodo t / Monto del estímulo económico complementario otorgado en el periodo t)</t>
  </si>
  <si>
    <t>(Proyectos de Investigación, Desarrollo Tecnológico e Innovación terminados con dictamen favorable en el año t-1 y con un Technological Readiness Level mayor al del inicio del proyecto /Proyectos de Investigación, Desarrollo Tecnológico e Innovación apoyados en el año t-1)*100</t>
  </si>
  <si>
    <t>(Proyectos de Investigación Desarrollo Tecnológico e Innovación terminados con dictamen técnico favorable en el año t-1/Proyectos de Investigación Desarrollo Tecnológico e Innovación apoyados en el año t-1)*100</t>
  </si>
  <si>
    <t>(Número de Proyectos con estímulos económicos complementarios otorgados en el periodo t / Número de proyectos con dictamen aprobatorio en el periodo t )*100</t>
  </si>
  <si>
    <t>Porcentaje de propuestas evaluadas</t>
  </si>
  <si>
    <t>Mide el porcentaje de propuestas evaluadas respecto de las propuestas que se recibieron en el periodo.</t>
  </si>
  <si>
    <t>(Número de propuestas evaluadas en el periodo t / Número de propuestas recibidas en el periodo t)*100</t>
  </si>
  <si>
    <t>Número de proyectos formalizados en un periodo de 90 días naturales en el periodo contra el número de proyectos aprobados y notificados en el mismo periodo. La formalización de proyectos se refiere a la suscripción del convenio de asignación de recursos mediante el cual se formaliza el otorgamiento de recursos a los beneficiarios del programa.</t>
  </si>
  <si>
    <t>(Número de proyectos formalizados en 90 días naturales en el periodo t / Número de proyectos aprobados en el periodo t )*100</t>
  </si>
  <si>
    <t>Porcentaje de cumplimiento en el reporte de informes técnicos comprometidos</t>
  </si>
  <si>
    <t>TOTAL</t>
  </si>
  <si>
    <t>Meta Ajustada</t>
  </si>
  <si>
    <t>Meta Alcanzada en el período</t>
  </si>
  <si>
    <t>S-190 - Becas de posgrado y apoyos a la calidad</t>
  </si>
  <si>
    <t>S-191 - Sistema Nacional de Investigadores</t>
  </si>
  <si>
    <t>S-192 - Fortalecimiento sectorial de las capacidades científicas, tecnológicas y de innovación</t>
  </si>
  <si>
    <t>S-278 - Fomento Regional de las Capacidades Científicas, Tecnológicas y de Innovación</t>
  </si>
  <si>
    <t>U-003 - Innovación tecnológica para incrementar la productividad de las empresas</t>
  </si>
  <si>
    <t>CICLO</t>
  </si>
  <si>
    <t>F-002 - Apoyos para actividades científicas, tecnológicas y de innovación</t>
  </si>
  <si>
    <t>DENOMINADOR</t>
  </si>
  <si>
    <t>https://www.sistemas.hacienda.gob.mx/PASH/jsps/acceso.jsp</t>
  </si>
  <si>
    <r>
      <rPr>
        <b/>
        <sz val="11"/>
        <color theme="1"/>
        <rFont val="Calibri"/>
        <family val="2"/>
        <scheme val="minor"/>
      </rPr>
      <t>Módulo PbR</t>
    </r>
    <r>
      <rPr>
        <sz val="11"/>
        <color theme="1"/>
        <rFont val="Calibri"/>
        <family val="2"/>
        <scheme val="minor"/>
      </rPr>
      <t xml:space="preserve"> del Portal Aplicativo de la Secretaría de Hacienda (PASH)</t>
    </r>
  </si>
  <si>
    <t>Id_semestral</t>
  </si>
  <si>
    <t>INDICADORES Y FRECUENCIA DE MEDICIÓN</t>
  </si>
  <si>
    <t>NUMERADOR</t>
  </si>
  <si>
    <t>TRIMESTRE REPORTADO</t>
  </si>
  <si>
    <t>INDICADORES Y AVANCE REPORTADO EN TIEMPO</t>
  </si>
  <si>
    <t xml:space="preserve">Unidad responsable </t>
  </si>
  <si>
    <t>Clave del Programa</t>
  </si>
  <si>
    <t xml:space="preserve">Nombre del Programa </t>
  </si>
  <si>
    <t xml:space="preserve">Nombre de indicador </t>
  </si>
  <si>
    <t xml:space="preserve">Método de cálculo </t>
  </si>
  <si>
    <t xml:space="preserve">Tipo de indicador </t>
  </si>
  <si>
    <t>Definición del Indicador</t>
  </si>
  <si>
    <t>Frecuencia de medición</t>
  </si>
  <si>
    <t>Unidad de medida</t>
  </si>
  <si>
    <t>90X - Consejo Nacional de Ciencia y Tecnología</t>
  </si>
  <si>
    <t>Otra</t>
  </si>
  <si>
    <t>9ZY - Centro de Investigación en Alimentación y Desarrollo, A.C.</t>
  </si>
  <si>
    <t>9ZW - Centro de Investigación Científica y de Educación Superior de Ensenada, Baja California</t>
  </si>
  <si>
    <t>Meta planeada</t>
  </si>
  <si>
    <t>Numerador de la meta planeada</t>
  </si>
  <si>
    <t>Denominador de la meta planeada</t>
  </si>
  <si>
    <t>Meta alcanzada</t>
  </si>
  <si>
    <t>Numerador de la meta alcanzada</t>
  </si>
  <si>
    <t>Denominador de la meta alcanzada</t>
  </si>
  <si>
    <t>Ciclo</t>
  </si>
  <si>
    <t>En tiempo</t>
  </si>
  <si>
    <t>Se tiene calendarizada la carga de avances de las metas de acuerdo con el numeral 19, capítulo VI de los "Lineamientos para la revisión y actualización de metas, mejora, calendarización y seguimiento de la Matriz de Indicadores para Resultados de los Programas presupuestarios 2017 (Lineamientos MIR 2017). La calendarización permite planificar y llevar a cabo el registro de avances de los indicadores en el Portal Aplicativo de la Secretaría de Hacienda (PASH) en tiempo y forma.</t>
  </si>
  <si>
    <t>JUSTIFICACIÓN</t>
  </si>
  <si>
    <t>Porcentaje de éxito de los investigadores que solicitan su primer ingreso al SIN</t>
  </si>
  <si>
    <t>Porcentaje de propuestas sometidas a evaluación técnica</t>
  </si>
  <si>
    <t>Actividad 1</t>
  </si>
  <si>
    <t>Actividad 2</t>
  </si>
  <si>
    <t>Actividad 3</t>
  </si>
  <si>
    <t>Actividad 4</t>
  </si>
  <si>
    <t>Actividad 5</t>
  </si>
  <si>
    <t>Actividad 6</t>
  </si>
  <si>
    <t>Componente 1</t>
  </si>
  <si>
    <t>Componente 2</t>
  </si>
  <si>
    <t>Componente 3</t>
  </si>
  <si>
    <t>Componente 4</t>
  </si>
  <si>
    <t>Componente 5</t>
  </si>
  <si>
    <t>Fin 1</t>
  </si>
  <si>
    <t>Fin 2</t>
  </si>
  <si>
    <t>Propósito 1</t>
  </si>
  <si>
    <t>Propósito 2</t>
  </si>
  <si>
    <t>Propósito 3</t>
  </si>
  <si>
    <t>Se refiere al porcentaje de dictámenes favorables emitidos a investigadores vigentes respecto al total de investigadores vigentes que solicitan renovación o modificación de su permanencia en el SIN</t>
  </si>
  <si>
    <t>Porcentaje de éxito de las solicitudes de investigadores que desean ingresar por primera ocasión al SIN</t>
  </si>
  <si>
    <t xml:space="preserve">Tasa de variación </t>
  </si>
  <si>
    <t>15 </t>
  </si>
  <si>
    <t>67,500,000 </t>
  </si>
  <si>
    <t>450,000,000 </t>
  </si>
  <si>
    <t>100 </t>
  </si>
  <si>
    <t>10 </t>
  </si>
  <si>
    <t>93 </t>
  </si>
  <si>
    <t>28 </t>
  </si>
  <si>
    <t>30 </t>
  </si>
  <si>
    <t>72 </t>
  </si>
  <si>
    <t>90.99 </t>
  </si>
  <si>
    <t>8,482 </t>
  </si>
  <si>
    <t>9,322 </t>
  </si>
  <si>
    <t>58,737 </t>
  </si>
  <si>
    <t>8,427 </t>
  </si>
  <si>
    <t>7.13 </t>
  </si>
  <si>
    <t>58,475 </t>
  </si>
  <si>
    <t>54,584 </t>
  </si>
  <si>
    <t>95.24 </t>
  </si>
  <si>
    <t>8,367 </t>
  </si>
  <si>
    <t>8,785 </t>
  </si>
  <si>
    <t>5,000 </t>
  </si>
  <si>
    <t>75,000 </t>
  </si>
  <si>
    <t>95 </t>
  </si>
  <si>
    <t>311 </t>
  </si>
  <si>
    <t>327 </t>
  </si>
  <si>
    <t>97 </t>
  </si>
  <si>
    <t>36 </t>
  </si>
  <si>
    <t>37 </t>
  </si>
  <si>
    <t>98 </t>
  </si>
  <si>
    <t>46 </t>
  </si>
  <si>
    <t>47 </t>
  </si>
  <si>
    <t>67 </t>
  </si>
  <si>
    <t>2 </t>
  </si>
  <si>
    <t>3 </t>
  </si>
  <si>
    <t>89 </t>
  </si>
  <si>
    <t>16 </t>
  </si>
  <si>
    <t>18 </t>
  </si>
  <si>
    <t>83 </t>
  </si>
  <si>
    <t>19 </t>
  </si>
  <si>
    <t>23 </t>
  </si>
  <si>
    <t>7 </t>
  </si>
  <si>
    <t>54 </t>
  </si>
  <si>
    <t>58 </t>
  </si>
  <si>
    <t>4 </t>
  </si>
  <si>
    <t>90 </t>
  </si>
  <si>
    <t>225 </t>
  </si>
  <si>
    <t>250 </t>
  </si>
  <si>
    <t>60 </t>
  </si>
  <si>
    <t>540,000,000 </t>
  </si>
  <si>
    <t>900,000,000 </t>
  </si>
  <si>
    <t>270 </t>
  </si>
  <si>
    <t>300 </t>
  </si>
  <si>
    <t>25 </t>
  </si>
  <si>
    <t>20 </t>
  </si>
  <si>
    <t>33 </t>
  </si>
  <si>
    <t>99.47 </t>
  </si>
  <si>
    <t>940 </t>
  </si>
  <si>
    <t>945 </t>
  </si>
  <si>
    <t>96.07 </t>
  </si>
  <si>
    <t>1,418 </t>
  </si>
  <si>
    <t>1,476 </t>
  </si>
  <si>
    <t>687 </t>
  </si>
  <si>
    <t>659 </t>
  </si>
  <si>
    <t>6.61 </t>
  </si>
  <si>
    <t>2,000 </t>
  </si>
  <si>
    <t>1,876 </t>
  </si>
  <si>
    <t>2.53 </t>
  </si>
  <si>
    <t>57,005 </t>
  </si>
  <si>
    <t>55,596 </t>
  </si>
  <si>
    <t>8,441 </t>
  </si>
  <si>
    <t>8,863 </t>
  </si>
  <si>
    <t>2.68 </t>
  </si>
  <si>
    <t>345 </t>
  </si>
  <si>
    <t>336 </t>
  </si>
  <si>
    <t>153 </t>
  </si>
  <si>
    <t>150 </t>
  </si>
  <si>
    <t>19.88 </t>
  </si>
  <si>
    <t>398 </t>
  </si>
  <si>
    <t>332 </t>
  </si>
  <si>
    <t>650 </t>
  </si>
  <si>
    <t>174 </t>
  </si>
  <si>
    <t>183 </t>
  </si>
  <si>
    <t>84 </t>
  </si>
  <si>
    <t>27 </t>
  </si>
  <si>
    <t>92 </t>
  </si>
  <si>
    <t>50 </t>
  </si>
  <si>
    <t>17 </t>
  </si>
  <si>
    <t>32 </t>
  </si>
  <si>
    <t>35 </t>
  </si>
  <si>
    <t>43 </t>
  </si>
  <si>
    <t>80 </t>
  </si>
  <si>
    <t>1,080,000,000 </t>
  </si>
  <si>
    <t>1,350,000,000 </t>
  </si>
  <si>
    <t>14 </t>
  </si>
  <si>
    <t>9 </t>
  </si>
  <si>
    <t>95.02 </t>
  </si>
  <si>
    <t>305 </t>
  </si>
  <si>
    <t>321 </t>
  </si>
  <si>
    <t>96.54 </t>
  </si>
  <si>
    <t>1,675 </t>
  </si>
  <si>
    <t>1,735 </t>
  </si>
  <si>
    <t>94.86 </t>
  </si>
  <si>
    <t>1,107 </t>
  </si>
  <si>
    <t>1,167 </t>
  </si>
  <si>
    <t>8.54 </t>
  </si>
  <si>
    <t>60,235 </t>
  </si>
  <si>
    <t>55,494 </t>
  </si>
  <si>
    <t>24,876 </t>
  </si>
  <si>
    <t>26,119 </t>
  </si>
  <si>
    <t>1,000 </t>
  </si>
  <si>
    <t>94 </t>
  </si>
  <si>
    <t>34 </t>
  </si>
  <si>
    <t>45 </t>
  </si>
  <si>
    <t>91 </t>
  </si>
  <si>
    <t>22 </t>
  </si>
  <si>
    <t>0.8 </t>
  </si>
  <si>
    <t>1,368 </t>
  </si>
  <si>
    <t>1,710 </t>
  </si>
  <si>
    <t>69.4 </t>
  </si>
  <si>
    <t>4,163 </t>
  </si>
  <si>
    <t>5,995 </t>
  </si>
  <si>
    <t>85 </t>
  </si>
  <si>
    <t>2,850 </t>
  </si>
  <si>
    <t>3,352 </t>
  </si>
  <si>
    <t>6.95 </t>
  </si>
  <si>
    <t>5,676 </t>
  </si>
  <si>
    <t>5,307 </t>
  </si>
  <si>
    <t>1.87 </t>
  </si>
  <si>
    <t>10,066 </t>
  </si>
  <si>
    <t>5,396 </t>
  </si>
  <si>
    <t>0.72 </t>
  </si>
  <si>
    <t>3,255,892 </t>
  </si>
  <si>
    <t>4,494,468 </t>
  </si>
  <si>
    <t>1.09 </t>
  </si>
  <si>
    <t>2,760 </t>
  </si>
  <si>
    <t>2,541 </t>
  </si>
  <si>
    <t>0.69 </t>
  </si>
  <si>
    <t>459 </t>
  </si>
  <si>
    <t>668 </t>
  </si>
  <si>
    <t>10,005 </t>
  </si>
  <si>
    <t>9,218 </t>
  </si>
  <si>
    <t>0.32 </t>
  </si>
  <si>
    <t>1,060 </t>
  </si>
  <si>
    <t>1.84 </t>
  </si>
  <si>
    <t>4,717 </t>
  </si>
  <si>
    <t>2,557 </t>
  </si>
  <si>
    <t>0.59 </t>
  </si>
  <si>
    <t>106,106.75 </t>
  </si>
  <si>
    <t>17,964,948.45 </t>
  </si>
  <si>
    <t>1.04 </t>
  </si>
  <si>
    <t>3.85 </t>
  </si>
  <si>
    <t>3.7 </t>
  </si>
  <si>
    <t>450 </t>
  </si>
  <si>
    <t>500 </t>
  </si>
  <si>
    <t>90.09 </t>
  </si>
  <si>
    <t>555 </t>
  </si>
  <si>
    <t>106,106,745.76 </t>
  </si>
  <si>
    <t>17,964,948,452.54 </t>
  </si>
  <si>
    <t>21 </t>
  </si>
  <si>
    <t>40 </t>
  </si>
  <si>
    <t>46.67 </t>
  </si>
  <si>
    <t>280 </t>
  </si>
  <si>
    <t>6 </t>
  </si>
  <si>
    <t>8 </t>
  </si>
  <si>
    <t>1,800 </t>
  </si>
  <si>
    <t>24,099 </t>
  </si>
  <si>
    <t>22,751 </t>
  </si>
  <si>
    <t>66.67 </t>
  </si>
  <si>
    <t>12 </t>
  </si>
  <si>
    <t>94.9 </t>
  </si>
  <si>
    <t>931 </t>
  </si>
  <si>
    <t>981 </t>
  </si>
  <si>
    <t>7.3 </t>
  </si>
  <si>
    <t>632 </t>
  </si>
  <si>
    <t>589 </t>
  </si>
  <si>
    <t>10,950 </t>
  </si>
  <si>
    <t>405 </t>
  </si>
  <si>
    <t>7,600 </t>
  </si>
  <si>
    <t>300,000 </t>
  </si>
  <si>
    <t>85.02 </t>
  </si>
  <si>
    <t>4,987 </t>
  </si>
  <si>
    <t>5,866 </t>
  </si>
  <si>
    <t>7.22 </t>
  </si>
  <si>
    <t>25,000 </t>
  </si>
  <si>
    <t>23,316 </t>
  </si>
  <si>
    <t>55 </t>
  </si>
  <si>
    <t>2,940 </t>
  </si>
  <si>
    <t>5,345 </t>
  </si>
  <si>
    <t>669 </t>
  </si>
  <si>
    <t>704 </t>
  </si>
  <si>
    <t>53.85 </t>
  </si>
  <si>
    <t>26 </t>
  </si>
  <si>
    <t>65 </t>
  </si>
  <si>
    <t>13 </t>
  </si>
  <si>
    <t>35.06 </t>
  </si>
  <si>
    <t>1,466 </t>
  </si>
  <si>
    <t>4,181 </t>
  </si>
  <si>
    <t>81.29 </t>
  </si>
  <si>
    <t>139 </t>
  </si>
  <si>
    <t>171 </t>
  </si>
  <si>
    <t>98.08 </t>
  </si>
  <si>
    <t>255 </t>
  </si>
  <si>
    <t>260 </t>
  </si>
  <si>
    <t>94.12 </t>
  </si>
  <si>
    <t>1,600 </t>
  </si>
  <si>
    <t>1,700 </t>
  </si>
  <si>
    <t>98.46 </t>
  </si>
  <si>
    <t>256 </t>
  </si>
  <si>
    <t>98.48 </t>
  </si>
  <si>
    <t>264 </t>
  </si>
  <si>
    <t>1 </t>
  </si>
  <si>
    <t>43.33 </t>
  </si>
  <si>
    <t>600 </t>
  </si>
  <si>
    <t>105 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</si>
</sst>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
    <numFmt numFmtId="165" formatCode="_-* #,##0_-;\-* #,##0_-;_-* &quot;-&quot;??_-;_-@_-"/>
  </numFmts>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ahoma"/>
      <family val="2"/>
    </font>
    <font>
      <b/>
      <sz val="8"/>
      <color rgb="FFFFFFFF"/>
      <name val="Tahoma"/>
      <family val="2"/>
    </font>
    <font>
      <b/>
      <sz val="8"/>
      <color theme="1"/>
      <name val="Tahoma"/>
      <family val="2"/>
    </font>
    <font>
      <u/>
      <sz val="11"/>
      <color theme="10"/>
      <name val="Calibri"/>
      <family val="2"/>
      <scheme val="minor"/>
    </font>
    <font>
      <sz val="9"/>
      <color indexed="81"/>
      <name val="Tahoma"/>
      <family val="2"/>
    </font>
    <font>
      <b/>
      <sz val="9"/>
      <color indexed="81"/>
      <name val="Tahoma"/>
      <family val="2"/>
    </font>
    <font>
      <b/>
      <sz val="14"/>
      <color theme="1"/>
      <name val="Calibri"/>
      <family val="2"/>
      <scheme val="minor"/>
    </font>
    <font>
      <sz val="20"/>
      <color theme="1"/>
      <name val="Tahoma"/>
      <family val="2"/>
    </font>
    <font>
      <sz val="11"/>
      <name val="Calibri"/>
      <family val="2"/>
      <scheme val="minor"/>
    </font>
    <font>
      <b/>
      <sz val="12"/>
      <color theme="1"/>
      <name val="Calibri"/>
      <family val="2"/>
      <scheme val="minor"/>
    </font>
    <font>
      <sz val="11"/>
      <color theme="1"/>
      <name val="Arial"/>
      <family val="2"/>
    </font>
    <font>
      <sz val="11"/>
      <name val="Arial"/>
      <family val="2"/>
    </font>
    <font>
      <sz val="11"/>
      <name val="Calibri"/>
      <family val="2"/>
    </font>
    <font>
      <sz val="12"/>
      <color theme="1"/>
      <name val="Arial"/>
      <family val="2"/>
    </font>
    <font>
      <b/>
      <sz val="11"/>
      <color theme="8" tint="-0.499984740745262"/>
      <name val="Calibri"/>
      <family val="2"/>
      <scheme val="minor"/>
    </font>
  </fonts>
  <fills count="4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0080"/>
        <bgColor indexed="64"/>
      </patternFill>
    </fill>
    <fill>
      <patternFill patternType="solid">
        <fgColor rgb="FF99CCFF"/>
        <bgColor indexed="64"/>
      </patternFill>
    </fill>
    <fill>
      <patternFill patternType="solid">
        <fgColor rgb="FFFFFFCC"/>
        <bgColor indexed="64"/>
      </patternFill>
    </fill>
    <fill>
      <patternFill patternType="solid">
        <fgColor rgb="FFFFFFFF"/>
        <bgColor indexed="64"/>
      </patternFill>
    </fill>
    <fill>
      <patternFill patternType="solid">
        <fgColor rgb="FFC0C0C0"/>
        <bgColor indexed="64"/>
      </patternFill>
    </fill>
    <fill>
      <patternFill patternType="solid">
        <fgColor rgb="FF92D050"/>
        <bgColor indexed="64"/>
      </patternFill>
    </fill>
    <fill>
      <patternFill patternType="solid">
        <fgColor rgb="FF002060"/>
        <bgColor indexed="64"/>
      </patternFill>
    </fill>
    <fill>
      <patternFill patternType="solid">
        <fgColor theme="0"/>
        <bgColor indexed="64"/>
      </patternFill>
    </fill>
    <fill>
      <patternFill patternType="solid">
        <fgColor rgb="FF00B0F0"/>
        <bgColor indexed="64"/>
      </patternFill>
    </fill>
    <fill>
      <patternFill patternType="solid">
        <fgColor rgb="FFFFC00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rgb="FFFF0000"/>
        <bgColor indexed="64"/>
      </patternFill>
    </fill>
    <fill>
      <patternFill patternType="solid">
        <fgColor theme="9" tint="-0.249977111117893"/>
        <bgColor indexed="64"/>
      </patternFill>
    </fill>
    <fill>
      <patternFill patternType="solid">
        <fgColor rgb="FFFFFF00"/>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ashed">
        <color auto="1"/>
      </left>
      <right style="dashed">
        <color auto="1"/>
      </right>
      <top style="dashed">
        <color auto="1"/>
      </top>
      <bottom style="dashed">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1"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60">
    <xf numFmtId="0" fontId="0" fillId="0" borderId="0" xfId="0"/>
    <xf numFmtId="0" fontId="18" fillId="0" borderId="0" xfId="0" applyFont="1"/>
    <xf numFmtId="0" fontId="18" fillId="36" borderId="10" xfId="0" applyFont="1" applyFill="1" applyBorder="1" applyAlignment="1">
      <alignment vertical="center" wrapText="1"/>
    </xf>
    <xf numFmtId="0" fontId="20" fillId="35" borderId="10" xfId="0" applyFont="1" applyFill="1" applyBorder="1" applyAlignment="1">
      <alignment horizontal="center" vertical="center" wrapText="1"/>
    </xf>
    <xf numFmtId="0" fontId="18" fillId="37" borderId="10" xfId="0" applyFont="1" applyFill="1" applyBorder="1" applyAlignment="1">
      <alignment vertical="center" wrapText="1"/>
    </xf>
    <xf numFmtId="0" fontId="0" fillId="0" borderId="0" xfId="0" applyAlignment="1">
      <alignment vertical="center"/>
    </xf>
    <xf numFmtId="0" fontId="16" fillId="0" borderId="14" xfId="0" applyFont="1" applyBorder="1" applyAlignment="1">
      <alignment vertical="center"/>
    </xf>
    <xf numFmtId="0" fontId="0" fillId="0" borderId="0" xfId="0" applyAlignment="1">
      <alignment vertical="center" wrapText="1"/>
    </xf>
    <xf numFmtId="0" fontId="0" fillId="0" borderId="14" xfId="0" applyBorder="1" applyAlignment="1">
      <alignment horizontal="center" vertical="center" wrapText="1"/>
    </xf>
    <xf numFmtId="2" fontId="0" fillId="0" borderId="14" xfId="0" applyNumberFormat="1" applyBorder="1" applyAlignment="1">
      <alignment horizontal="center" vertical="center" wrapText="1"/>
    </xf>
    <xf numFmtId="0" fontId="0" fillId="0" borderId="14" xfId="0" applyBorder="1" applyAlignment="1">
      <alignment horizontal="center" vertical="center"/>
    </xf>
    <xf numFmtId="2" fontId="0" fillId="0" borderId="0" xfId="0" applyNumberFormat="1" applyAlignment="1">
      <alignment vertical="center"/>
    </xf>
    <xf numFmtId="2" fontId="17" fillId="0" borderId="0" xfId="0" applyNumberFormat="1" applyFont="1" applyAlignment="1">
      <alignment vertical="center"/>
    </xf>
    <xf numFmtId="2" fontId="0" fillId="38" borderId="14" xfId="0" applyNumberFormat="1" applyFill="1" applyBorder="1" applyAlignment="1">
      <alignment horizontal="center" vertical="center"/>
    </xf>
    <xf numFmtId="0" fontId="0" fillId="0" borderId="0" xfId="0" applyAlignment="1">
      <alignment horizontal="right" vertical="center"/>
    </xf>
    <xf numFmtId="0" fontId="21" fillId="0" borderId="0" xfId="42" applyAlignment="1">
      <alignment vertical="center"/>
    </xf>
    <xf numFmtId="0" fontId="16" fillId="0" borderId="14" xfId="0" applyFont="1" applyBorder="1" applyAlignment="1">
      <alignment horizontal="center" vertical="center"/>
    </xf>
    <xf numFmtId="0" fontId="16" fillId="0" borderId="14" xfId="0" applyFont="1" applyBorder="1" applyAlignment="1">
      <alignment horizontal="center" vertical="center" wrapText="1"/>
    </xf>
    <xf numFmtId="0" fontId="0" fillId="0" borderId="0" xfId="0" applyAlignment="1">
      <alignment horizontal="left" vertical="center" wrapText="1"/>
    </xf>
    <xf numFmtId="0" fontId="16" fillId="0" borderId="14" xfId="0" applyFont="1" applyBorder="1" applyAlignment="1">
      <alignment horizontal="center" vertical="center"/>
    </xf>
    <xf numFmtId="0" fontId="16" fillId="0" borderId="14" xfId="0" applyFont="1" applyBorder="1" applyAlignment="1">
      <alignment horizontal="center" vertical="center" wrapText="1"/>
    </xf>
    <xf numFmtId="0" fontId="24" fillId="0" borderId="0" xfId="0" applyFont="1" applyAlignment="1">
      <alignment vertical="center"/>
    </xf>
    <xf numFmtId="0" fontId="0" fillId="0" borderId="0" xfId="0" applyAlignment="1">
      <alignment horizontal="left" vertical="center" wrapText="1"/>
    </xf>
    <xf numFmtId="0" fontId="16" fillId="0" borderId="14" xfId="0" applyFont="1" applyBorder="1" applyAlignment="1">
      <alignment horizontal="center" vertical="center"/>
    </xf>
    <xf numFmtId="0" fontId="16" fillId="0" borderId="14" xfId="0" applyFont="1" applyBorder="1" applyAlignment="1">
      <alignment horizontal="center" vertical="center" wrapText="1"/>
    </xf>
    <xf numFmtId="0" fontId="21" fillId="36" borderId="10" xfId="42" applyFill="1" applyBorder="1" applyAlignment="1">
      <alignment horizontal="center" vertical="center" wrapText="1"/>
    </xf>
    <xf numFmtId="0" fontId="0" fillId="0" borderId="14" xfId="0" applyBorder="1" applyAlignment="1">
      <alignment vertical="center"/>
    </xf>
    <xf numFmtId="0" fontId="0" fillId="38" borderId="14" xfId="0" applyFill="1" applyBorder="1" applyAlignment="1">
      <alignment horizontal="center" vertical="center"/>
    </xf>
    <xf numFmtId="0" fontId="0" fillId="0" borderId="0" xfId="0" applyAlignment="1">
      <alignment horizontal="left" vertical="top"/>
    </xf>
    <xf numFmtId="0" fontId="18" fillId="36" borderId="14" xfId="0" applyFont="1" applyFill="1" applyBorder="1" applyAlignment="1">
      <alignment horizontal="left" vertical="top" wrapText="1"/>
    </xf>
    <xf numFmtId="1" fontId="0" fillId="0" borderId="14" xfId="0" applyNumberFormat="1" applyBorder="1" applyAlignment="1">
      <alignment horizontal="center" vertical="center"/>
    </xf>
    <xf numFmtId="1" fontId="0" fillId="38" borderId="14" xfId="0" applyNumberFormat="1" applyFill="1" applyBorder="1" applyAlignment="1">
      <alignment horizontal="center" vertical="center"/>
    </xf>
    <xf numFmtId="0" fontId="0" fillId="41" borderId="14" xfId="0" applyFill="1" applyBorder="1" applyAlignment="1">
      <alignment horizontal="center" vertical="center"/>
    </xf>
    <xf numFmtId="1" fontId="0" fillId="41" borderId="14" xfId="0" applyNumberFormat="1" applyFill="1" applyBorder="1" applyAlignment="1">
      <alignment horizontal="center" vertical="center"/>
    </xf>
    <xf numFmtId="2" fontId="0" fillId="42" borderId="14" xfId="0" applyNumberFormat="1" applyFill="1" applyBorder="1" applyAlignment="1">
      <alignment horizontal="center" vertical="center" wrapText="1"/>
    </xf>
    <xf numFmtId="0" fontId="0" fillId="41" borderId="14" xfId="0" applyFill="1" applyBorder="1" applyAlignment="1">
      <alignment vertical="center"/>
    </xf>
    <xf numFmtId="0" fontId="0" fillId="0" borderId="14" xfId="0" applyBorder="1" applyAlignment="1">
      <alignment horizontal="left" vertical="top"/>
    </xf>
    <xf numFmtId="0" fontId="13" fillId="39" borderId="0" xfId="0" applyFont="1" applyFill="1" applyAlignment="1">
      <alignment horizontal="center" vertical="center"/>
    </xf>
    <xf numFmtId="0" fontId="0" fillId="0" borderId="0" xfId="0" applyAlignment="1">
      <alignment horizontal="center" vertical="center"/>
    </xf>
    <xf numFmtId="0" fontId="0" fillId="0" borderId="14" xfId="0" applyBorder="1" applyAlignment="1">
      <alignment horizontal="left" vertical="center" wrapText="1"/>
    </xf>
    <xf numFmtId="0" fontId="18" fillId="37" borderId="14" xfId="0" applyFont="1" applyFill="1" applyBorder="1" applyAlignment="1">
      <alignment horizontal="left" vertical="top" wrapText="1"/>
    </xf>
    <xf numFmtId="0" fontId="18" fillId="0" borderId="14" xfId="0" applyFont="1" applyBorder="1" applyAlignment="1">
      <alignment wrapText="1"/>
    </xf>
    <xf numFmtId="0" fontId="18" fillId="36" borderId="14" xfId="0" applyFont="1" applyFill="1" applyBorder="1" applyAlignment="1">
      <alignment wrapText="1"/>
    </xf>
    <xf numFmtId="0" fontId="18" fillId="37" borderId="14" xfId="0" applyFont="1" applyFill="1" applyBorder="1" applyAlignment="1">
      <alignment wrapText="1"/>
    </xf>
    <xf numFmtId="0" fontId="18" fillId="40" borderId="14" xfId="0" applyFont="1" applyFill="1" applyBorder="1" applyAlignment="1">
      <alignment wrapText="1"/>
    </xf>
    <xf numFmtId="0" fontId="26" fillId="0" borderId="14" xfId="0" applyFont="1" applyBorder="1" applyAlignment="1">
      <alignment horizontal="center" vertical="center" wrapText="1"/>
    </xf>
    <xf numFmtId="0" fontId="26" fillId="0" borderId="14" xfId="0" applyFont="1" applyBorder="1" applyAlignment="1">
      <alignment horizontal="center" vertical="center"/>
    </xf>
    <xf numFmtId="0" fontId="27" fillId="44" borderId="14" xfId="0" applyFont="1" applyFill="1" applyBorder="1" applyAlignment="1">
      <alignment horizontal="center" vertical="top" wrapText="1"/>
    </xf>
    <xf numFmtId="0" fontId="26" fillId="0" borderId="14" xfId="0" applyFont="1" applyBorder="1" applyAlignment="1">
      <alignment horizontal="left" vertical="top" wrapText="1"/>
    </xf>
    <xf numFmtId="0" fontId="0" fillId="0" borderId="14" xfId="0" applyBorder="1" applyAlignment="1">
      <alignment horizontal="left" vertical="top" wrapText="1"/>
    </xf>
    <xf numFmtId="0" fontId="27" fillId="44" borderId="14" xfId="0" applyFont="1" applyFill="1" applyBorder="1" applyAlignment="1">
      <alignment horizontal="left" vertical="top" wrapText="1"/>
    </xf>
    <xf numFmtId="0" fontId="26" fillId="0" borderId="14" xfId="0" applyFont="1" applyBorder="1" applyAlignment="1">
      <alignment horizontal="left" vertical="top"/>
    </xf>
    <xf numFmtId="0" fontId="27" fillId="40" borderId="14" xfId="0" applyFont="1" applyFill="1" applyBorder="1" applyAlignment="1">
      <alignment horizontal="center" vertical="center" wrapText="1"/>
    </xf>
    <xf numFmtId="0" fontId="26" fillId="0" borderId="14" xfId="0" applyFont="1" applyBorder="1" applyAlignment="1">
      <alignment vertical="top" wrapText="1"/>
    </xf>
    <xf numFmtId="0" fontId="0" fillId="0" borderId="0" xfId="0" applyAlignment="1">
      <alignment horizontal="center" vertical="top"/>
    </xf>
    <xf numFmtId="0" fontId="0" fillId="45" borderId="14" xfId="0" applyFill="1" applyBorder="1" applyAlignment="1">
      <alignment horizontal="left" vertical="top" wrapText="1"/>
    </xf>
    <xf numFmtId="0" fontId="0" fillId="45" borderId="14" xfId="0" applyFill="1" applyBorder="1" applyAlignment="1">
      <alignment horizontal="left" vertical="top"/>
    </xf>
    <xf numFmtId="2" fontId="0" fillId="45" borderId="14" xfId="0" applyNumberFormat="1" applyFill="1" applyBorder="1" applyAlignment="1">
      <alignment horizontal="left" vertical="top"/>
    </xf>
    <xf numFmtId="4" fontId="0" fillId="45" borderId="14" xfId="0" applyNumberFormat="1" applyFill="1" applyBorder="1" applyAlignment="1">
      <alignment horizontal="left" vertical="top"/>
    </xf>
    <xf numFmtId="2" fontId="0" fillId="45" borderId="14" xfId="0" applyNumberFormat="1" applyFont="1" applyFill="1" applyBorder="1" applyAlignment="1">
      <alignment horizontal="left" vertical="top"/>
    </xf>
    <xf numFmtId="0" fontId="0" fillId="45" borderId="14" xfId="0" applyFont="1" applyFill="1" applyBorder="1" applyAlignment="1">
      <alignment horizontal="left" vertical="top"/>
    </xf>
    <xf numFmtId="3" fontId="0" fillId="45" borderId="14" xfId="0" applyNumberFormat="1" applyFont="1" applyFill="1" applyBorder="1" applyAlignment="1">
      <alignment horizontal="left" vertical="top"/>
    </xf>
    <xf numFmtId="2" fontId="0" fillId="45" borderId="14" xfId="0" applyNumberFormat="1" applyFill="1" applyBorder="1" applyAlignment="1">
      <alignment horizontal="left" vertical="top" wrapText="1"/>
    </xf>
    <xf numFmtId="43" fontId="0" fillId="45" borderId="14" xfId="43" applyFont="1" applyFill="1" applyBorder="1" applyAlignment="1">
      <alignment horizontal="left" vertical="top"/>
    </xf>
    <xf numFmtId="2" fontId="0" fillId="42" borderId="14" xfId="0" applyNumberFormat="1" applyFill="1" applyBorder="1" applyAlignment="1">
      <alignment horizontal="left" vertical="top"/>
    </xf>
    <xf numFmtId="2" fontId="0" fillId="42" borderId="14" xfId="0" applyNumberFormat="1" applyFont="1" applyFill="1" applyBorder="1" applyAlignment="1">
      <alignment horizontal="left" vertical="top"/>
    </xf>
    <xf numFmtId="43" fontId="0" fillId="45" borderId="14" xfId="43" applyFont="1" applyFill="1" applyBorder="1" applyAlignment="1">
      <alignment horizontal="left" vertical="top" wrapText="1"/>
    </xf>
    <xf numFmtId="0" fontId="0" fillId="0" borderId="14" xfId="0" applyFont="1" applyBorder="1" applyAlignment="1">
      <alignment horizontal="left" vertical="top" wrapText="1"/>
    </xf>
    <xf numFmtId="0" fontId="0" fillId="36" borderId="14" xfId="0" applyFont="1" applyFill="1" applyBorder="1" applyAlignment="1">
      <alignment horizontal="left" vertical="top" wrapText="1"/>
    </xf>
    <xf numFmtId="0" fontId="0" fillId="38" borderId="14"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43" borderId="14" xfId="0" applyFont="1" applyFill="1" applyBorder="1" applyAlignment="1">
      <alignment horizontal="left" vertical="top"/>
    </xf>
    <xf numFmtId="0" fontId="0" fillId="38" borderId="14" xfId="0" applyFont="1" applyFill="1" applyBorder="1" applyAlignment="1">
      <alignment vertical="center"/>
    </xf>
    <xf numFmtId="3" fontId="0" fillId="0" borderId="14" xfId="0" applyNumberFormat="1" applyFont="1" applyBorder="1" applyAlignment="1">
      <alignment vertical="center"/>
    </xf>
    <xf numFmtId="0" fontId="0" fillId="0" borderId="14" xfId="0" applyFont="1" applyBorder="1" applyAlignment="1">
      <alignment vertical="center"/>
    </xf>
    <xf numFmtId="0" fontId="0" fillId="46" borderId="14" xfId="0" applyFont="1" applyFill="1" applyBorder="1" applyAlignment="1">
      <alignment horizontal="center" vertical="center"/>
    </xf>
    <xf numFmtId="10" fontId="0" fillId="38" borderId="14" xfId="44" applyNumberFormat="1" applyFont="1" applyFill="1" applyBorder="1" applyAlignment="1">
      <alignment horizontal="center" vertical="center" wrapText="1"/>
    </xf>
    <xf numFmtId="9" fontId="0" fillId="38" borderId="14" xfId="44" applyFont="1" applyFill="1" applyBorder="1" applyAlignment="1">
      <alignment horizontal="center" vertical="center" wrapText="1"/>
    </xf>
    <xf numFmtId="10" fontId="0" fillId="38" borderId="14" xfId="44" applyNumberFormat="1" applyFont="1" applyFill="1" applyBorder="1" applyAlignment="1">
      <alignment horizontal="center" vertical="center"/>
    </xf>
    <xf numFmtId="9" fontId="0" fillId="47" borderId="14" xfId="44" applyFont="1" applyFill="1" applyBorder="1" applyAlignment="1">
      <alignment horizontal="center" vertical="top"/>
    </xf>
    <xf numFmtId="3" fontId="0" fillId="0" borderId="14" xfId="0" applyNumberFormat="1" applyFont="1" applyBorder="1" applyAlignment="1">
      <alignment horizontal="right" vertical="top"/>
    </xf>
    <xf numFmtId="0" fontId="0" fillId="46" borderId="14" xfId="0" applyFont="1" applyFill="1" applyBorder="1" applyAlignment="1">
      <alignment horizontal="center" vertical="center" wrapText="1"/>
    </xf>
    <xf numFmtId="0" fontId="14" fillId="43" borderId="14" xfId="0" applyFont="1" applyFill="1" applyBorder="1" applyAlignment="1">
      <alignment horizontal="left" vertical="top"/>
    </xf>
    <xf numFmtId="0" fontId="0" fillId="0" borderId="14" xfId="0" applyFont="1" applyFill="1" applyBorder="1" applyAlignment="1">
      <alignment horizontal="center" vertical="center"/>
    </xf>
    <xf numFmtId="3" fontId="0" fillId="0" borderId="14" xfId="0" applyNumberFormat="1" applyFont="1" applyFill="1" applyBorder="1" applyAlignment="1">
      <alignment horizontal="center" vertical="center"/>
    </xf>
    <xf numFmtId="4" fontId="0" fillId="0" borderId="14" xfId="0" applyNumberFormat="1" applyFont="1" applyFill="1" applyBorder="1" applyAlignment="1">
      <alignment horizontal="center" vertical="center"/>
    </xf>
    <xf numFmtId="0" fontId="0" fillId="48" borderId="14" xfId="0" applyFont="1" applyFill="1" applyBorder="1" applyAlignment="1">
      <alignment horizontal="center" vertical="center"/>
    </xf>
    <xf numFmtId="10" fontId="0" fillId="0" borderId="14" xfId="44" applyNumberFormat="1" applyFont="1" applyFill="1" applyBorder="1" applyAlignment="1">
      <alignment horizontal="center" vertical="center" wrapText="1"/>
    </xf>
    <xf numFmtId="10" fontId="0" fillId="0" borderId="14" xfId="44" applyNumberFormat="1" applyFont="1" applyFill="1" applyBorder="1" applyAlignment="1">
      <alignment horizontal="center" vertical="center"/>
    </xf>
    <xf numFmtId="9" fontId="0" fillId="0" borderId="14" xfId="44" applyFont="1" applyFill="1" applyBorder="1" applyAlignment="1">
      <alignment horizontal="center" vertical="center"/>
    </xf>
    <xf numFmtId="10" fontId="0" fillId="0" borderId="14" xfId="44" applyNumberFormat="1" applyFont="1" applyBorder="1" applyAlignment="1">
      <alignment horizontal="right" vertical="top"/>
    </xf>
    <xf numFmtId="0" fontId="16" fillId="0" borderId="0" xfId="0" applyFont="1" applyAlignment="1">
      <alignment vertical="center"/>
    </xf>
    <xf numFmtId="0" fontId="0" fillId="0" borderId="14" xfId="0" applyFill="1" applyBorder="1" applyAlignment="1">
      <alignment horizontal="center" vertical="center" wrapText="1"/>
    </xf>
    <xf numFmtId="2" fontId="0" fillId="0" borderId="14" xfId="0" applyNumberFormat="1" applyFont="1" applyFill="1" applyBorder="1" applyAlignment="1">
      <alignment horizontal="center" vertical="center"/>
    </xf>
    <xf numFmtId="4" fontId="0" fillId="40" borderId="14" xfId="0" applyNumberFormat="1" applyFont="1" applyFill="1" applyBorder="1" applyAlignment="1">
      <alignment horizontal="center" vertical="center"/>
    </xf>
    <xf numFmtId="2" fontId="28" fillId="40" borderId="14" xfId="0" applyNumberFormat="1" applyFont="1" applyFill="1" applyBorder="1" applyAlignment="1">
      <alignment horizontal="center" vertical="center"/>
    </xf>
    <xf numFmtId="0" fontId="0" fillId="0" borderId="14" xfId="0" applyFont="1" applyFill="1" applyBorder="1" applyAlignment="1">
      <alignment horizontal="left" vertical="center"/>
    </xf>
    <xf numFmtId="3" fontId="0" fillId="40" borderId="14" xfId="0" applyNumberFormat="1" applyFont="1" applyFill="1" applyBorder="1" applyAlignment="1">
      <alignment horizontal="left" vertical="center"/>
    </xf>
    <xf numFmtId="165" fontId="0" fillId="40" borderId="14" xfId="43" applyNumberFormat="1" applyFont="1" applyFill="1" applyBorder="1" applyAlignment="1">
      <alignment horizontal="center" vertical="center"/>
    </xf>
    <xf numFmtId="0" fontId="0" fillId="0" borderId="14" xfId="0" applyFont="1" applyBorder="1" applyAlignment="1">
      <alignment horizontal="center" vertical="center"/>
    </xf>
    <xf numFmtId="3" fontId="0" fillId="0" borderId="14" xfId="0" applyNumberFormat="1" applyBorder="1" applyAlignment="1">
      <alignment horizontal="center" vertical="center"/>
    </xf>
    <xf numFmtId="3" fontId="0" fillId="0" borderId="14" xfId="0" applyNumberFormat="1" applyFont="1" applyBorder="1" applyAlignment="1">
      <alignment horizontal="center" vertical="center"/>
    </xf>
    <xf numFmtId="2" fontId="30" fillId="0" borderId="14" xfId="44" applyNumberFormat="1" applyFont="1" applyFill="1" applyBorder="1" applyAlignment="1">
      <alignment horizontal="center" vertical="center" wrapText="1"/>
    </xf>
    <xf numFmtId="0" fontId="30" fillId="0" borderId="14" xfId="0" applyFont="1" applyFill="1" applyBorder="1" applyAlignment="1">
      <alignment horizontal="center" vertical="center" wrapText="1"/>
    </xf>
    <xf numFmtId="164" fontId="30" fillId="0" borderId="14" xfId="0" applyNumberFormat="1" applyFont="1" applyFill="1" applyBorder="1" applyAlignment="1">
      <alignment horizontal="center" vertical="center" wrapText="1"/>
    </xf>
    <xf numFmtId="0" fontId="0" fillId="40" borderId="14" xfId="0" applyFill="1" applyBorder="1" applyAlignment="1">
      <alignment horizontal="center" vertical="center"/>
    </xf>
    <xf numFmtId="4" fontId="0" fillId="40" borderId="14" xfId="0" applyNumberFormat="1" applyFill="1" applyBorder="1" applyAlignment="1">
      <alignment horizontal="center" vertical="center"/>
    </xf>
    <xf numFmtId="10" fontId="0" fillId="40" borderId="14" xfId="0" applyNumberFormat="1" applyFill="1" applyBorder="1" applyAlignment="1">
      <alignment horizontal="center" vertical="center"/>
    </xf>
    <xf numFmtId="2" fontId="0" fillId="40" borderId="14" xfId="0" applyNumberFormat="1" applyFill="1" applyBorder="1" applyAlignment="1">
      <alignment horizontal="center" vertical="center"/>
    </xf>
    <xf numFmtId="9" fontId="0" fillId="40" borderId="14" xfId="0" applyNumberFormat="1" applyFill="1" applyBorder="1" applyAlignment="1">
      <alignment horizontal="center" vertical="center"/>
    </xf>
    <xf numFmtId="3" fontId="0" fillId="40" borderId="14" xfId="0" applyNumberFormat="1" applyFill="1" applyBorder="1" applyAlignment="1">
      <alignment horizontal="center" vertical="center"/>
    </xf>
    <xf numFmtId="2" fontId="31" fillId="40" borderId="14" xfId="0" applyNumberFormat="1" applyFont="1" applyFill="1" applyBorder="1" applyAlignment="1">
      <alignment horizontal="center" vertical="center"/>
    </xf>
    <xf numFmtId="4" fontId="31" fillId="40" borderId="14" xfId="0" applyNumberFormat="1" applyFont="1" applyFill="1" applyBorder="1" applyAlignment="1">
      <alignment horizontal="center" vertical="center"/>
    </xf>
    <xf numFmtId="0" fontId="0" fillId="48" borderId="14" xfId="0" applyFill="1" applyBorder="1" applyAlignment="1">
      <alignment horizontal="center" vertical="center"/>
    </xf>
    <xf numFmtId="2" fontId="0" fillId="0" borderId="14" xfId="0" applyNumberFormat="1" applyBorder="1" applyAlignment="1">
      <alignment horizontal="center" vertical="center"/>
    </xf>
    <xf numFmtId="0" fontId="0" fillId="40" borderId="14" xfId="0" applyFill="1" applyBorder="1" applyAlignment="1">
      <alignment horizontal="center" wrapText="1"/>
    </xf>
    <xf numFmtId="0" fontId="26" fillId="40" borderId="14" xfId="0" applyFont="1" applyFill="1" applyBorder="1" applyAlignment="1">
      <alignment horizontal="center" wrapText="1"/>
    </xf>
    <xf numFmtId="0" fontId="26" fillId="40" borderId="14" xfId="0" applyFont="1" applyFill="1" applyBorder="1" applyAlignment="1">
      <alignment horizontal="center" vertical="center" wrapText="1"/>
    </xf>
    <xf numFmtId="4" fontId="26" fillId="0" borderId="14" xfId="0" applyNumberFormat="1" applyFont="1" applyBorder="1" applyAlignment="1">
      <alignment horizontal="center" vertical="center"/>
    </xf>
    <xf numFmtId="0" fontId="14" fillId="0" borderId="14" xfId="0" applyFont="1" applyBorder="1" applyAlignment="1">
      <alignment horizontal="center" vertical="center"/>
    </xf>
    <xf numFmtId="4" fontId="0" fillId="0" borderId="14" xfId="0" applyNumberFormat="1" applyBorder="1" applyAlignment="1">
      <alignment horizontal="center" vertical="center"/>
    </xf>
    <xf numFmtId="0" fontId="32" fillId="0" borderId="14" xfId="0" applyFont="1" applyBorder="1" applyAlignment="1">
      <alignment horizontal="center" vertical="center"/>
    </xf>
    <xf numFmtId="9" fontId="29" fillId="40" borderId="14" xfId="43" applyNumberFormat="1" applyFont="1" applyFill="1" applyBorder="1" applyAlignment="1">
      <alignment horizontal="center" vertical="center" wrapText="1"/>
    </xf>
    <xf numFmtId="0" fontId="0" fillId="40" borderId="29" xfId="0" applyFill="1" applyBorder="1" applyAlignment="1">
      <alignment horizontal="center" vertical="center"/>
    </xf>
    <xf numFmtId="0" fontId="29" fillId="40" borderId="14"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30" fillId="0" borderId="29" xfId="0" applyFont="1" applyFill="1" applyBorder="1" applyAlignment="1">
      <alignment horizontal="center" vertical="center" wrapText="1"/>
    </xf>
    <xf numFmtId="0" fontId="20" fillId="0" borderId="11" xfId="0" applyFont="1" applyBorder="1" applyAlignment="1">
      <alignment horizontal="right" vertical="center" wrapText="1"/>
    </xf>
    <xf numFmtId="0" fontId="20" fillId="0" borderId="13" xfId="0" applyFont="1" applyBorder="1" applyAlignment="1">
      <alignment horizontal="right" vertical="center" wrapText="1"/>
    </xf>
    <xf numFmtId="0" fontId="25" fillId="0" borderId="11" xfId="0" applyFont="1" applyBorder="1" applyAlignment="1">
      <alignment vertical="center" wrapText="1"/>
    </xf>
    <xf numFmtId="0" fontId="25" fillId="0" borderId="12" xfId="0" applyFont="1" applyBorder="1" applyAlignment="1">
      <alignment vertical="center" wrapText="1"/>
    </xf>
    <xf numFmtId="0" fontId="25" fillId="0" borderId="13" xfId="0" applyFont="1" applyBorder="1" applyAlignment="1">
      <alignment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20" fillId="34" borderId="11" xfId="0" applyFont="1" applyFill="1" applyBorder="1" applyAlignment="1">
      <alignment horizontal="center" vertical="center" wrapText="1"/>
    </xf>
    <xf numFmtId="0" fontId="20" fillId="34" borderId="12" xfId="0" applyFont="1" applyFill="1" applyBorder="1" applyAlignment="1">
      <alignment horizontal="center" vertical="center" wrapText="1"/>
    </xf>
    <xf numFmtId="0" fontId="20" fillId="34" borderId="13" xfId="0" applyFont="1" applyFill="1" applyBorder="1" applyAlignment="1">
      <alignment horizontal="center" vertical="center" wrapText="1"/>
    </xf>
    <xf numFmtId="0" fontId="0" fillId="0" borderId="23" xfId="0" applyBorder="1" applyAlignment="1">
      <alignment horizontal="center" vertical="center" wrapText="1"/>
    </xf>
    <xf numFmtId="0" fontId="0" fillId="0" borderId="15"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0"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2" xfId="0" applyBorder="1" applyAlignment="1">
      <alignment horizontal="center" vertical="center" wrapText="1"/>
    </xf>
    <xf numFmtId="0" fontId="0" fillId="0" borderId="28" xfId="0" applyBorder="1" applyAlignment="1">
      <alignment horizontal="center" vertical="center" wrapText="1"/>
    </xf>
    <xf numFmtId="0" fontId="21" fillId="0" borderId="0" xfId="42" applyBorder="1" applyAlignment="1">
      <alignment horizontal="center" vertical="center" wrapText="1"/>
    </xf>
    <xf numFmtId="0" fontId="13" fillId="39" borderId="22" xfId="0" applyFont="1" applyFill="1" applyBorder="1" applyAlignment="1">
      <alignment horizontal="center" vertical="center"/>
    </xf>
    <xf numFmtId="0" fontId="16" fillId="0" borderId="19" xfId="0" applyFont="1" applyBorder="1" applyAlignment="1">
      <alignment horizontal="center" vertical="center" wrapText="1"/>
    </xf>
    <xf numFmtId="0" fontId="13" fillId="39" borderId="14" xfId="0" applyFont="1" applyFill="1" applyBorder="1" applyAlignment="1">
      <alignment horizontal="center" vertical="center"/>
    </xf>
    <xf numFmtId="0" fontId="16" fillId="0" borderId="14" xfId="0" applyFont="1" applyBorder="1" applyAlignment="1">
      <alignment horizontal="center" vertical="center" wrapText="1"/>
    </xf>
    <xf numFmtId="0" fontId="0" fillId="0" borderId="19" xfId="0" quotePrefix="1" applyBorder="1" applyAlignment="1">
      <alignment horizontal="center" vertical="center"/>
    </xf>
    <xf numFmtId="0" fontId="0" fillId="0" borderId="20" xfId="0" quotePrefix="1" applyBorder="1" applyAlignment="1">
      <alignment horizontal="center" vertical="center"/>
    </xf>
    <xf numFmtId="0" fontId="0" fillId="0" borderId="21" xfId="0" quotePrefix="1" applyBorder="1" applyAlignment="1">
      <alignment horizontal="center" vertical="center"/>
    </xf>
    <xf numFmtId="0" fontId="16" fillId="0" borderId="14" xfId="0" applyFont="1" applyBorder="1" applyAlignment="1">
      <alignment horizontal="center" vertical="center"/>
    </xf>
    <xf numFmtId="0" fontId="0" fillId="0" borderId="14"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cellXfs>
  <cellStyles count="45">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2" builtinId="8"/>
    <cellStyle name="Incorrecto" xfId="7" builtinId="27" customBuiltin="1"/>
    <cellStyle name="Millares" xfId="43" builtinId="3"/>
    <cellStyle name="Neutral" xfId="8" builtinId="28" customBuiltin="1"/>
    <cellStyle name="Normal" xfId="0" builtinId="0"/>
    <cellStyle name="Notas" xfId="15" builtinId="10" customBuiltin="1"/>
    <cellStyle name="Porcentaje" xfId="44" builtinId="5"/>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connections" Target="connection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v>Meta Programada</c:v>
          </c:tx>
          <c:spPr>
            <a:ln w="38100" cap="rnd">
              <a:solidFill>
                <a:srgbClr val="00B050"/>
              </a:solidFill>
              <a:round/>
            </a:ln>
            <a:effectLst/>
          </c:spPr>
          <c:marker>
            <c:symbol val="none"/>
          </c:marker>
          <c:dPt>
            <c:idx val="5"/>
            <c:bubble3D val="0"/>
            <c:spPr>
              <a:ln w="38100" cap="rnd">
                <a:solidFill>
                  <a:srgbClr val="FF0000"/>
                </a:solidFill>
                <a:round/>
              </a:ln>
              <a:effectLst/>
            </c:spPr>
            <c:extLst>
              <c:ext xmlns:c16="http://schemas.microsoft.com/office/drawing/2014/chart" uri="{C3380CC4-5D6E-409C-BE32-E72D297353CC}">
                <c16:uniqueId val="{00000001-3600-4715-ADD6-BCC94D9E266C}"/>
              </c:ext>
            </c:extLst>
          </c:dPt>
          <c:cat>
            <c:multiLvlStrRef>
              <c:f>Act!$B$21:$C$32</c:f>
              <c:multiLvlStrCache>
                <c:ptCount val="12"/>
                <c:lvl>
                  <c:pt idx="0">
                    <c:v>I</c:v>
                  </c:pt>
                  <c:pt idx="1">
                    <c:v>II</c:v>
                  </c:pt>
                  <c:pt idx="2">
                    <c:v>III</c:v>
                  </c:pt>
                  <c:pt idx="3">
                    <c:v>IV</c:v>
                  </c:pt>
                  <c:pt idx="4">
                    <c:v>I</c:v>
                  </c:pt>
                  <c:pt idx="5">
                    <c:v>II</c:v>
                  </c:pt>
                  <c:pt idx="6">
                    <c:v>III</c:v>
                  </c:pt>
                  <c:pt idx="7">
                    <c:v>IV</c:v>
                  </c:pt>
                  <c:pt idx="8">
                    <c:v>I</c:v>
                  </c:pt>
                  <c:pt idx="9">
                    <c:v>II</c:v>
                  </c:pt>
                  <c:pt idx="10">
                    <c:v>III</c:v>
                  </c:pt>
                  <c:pt idx="11">
                    <c:v>IV</c:v>
                  </c:pt>
                </c:lvl>
                <c:lvl>
                  <c:pt idx="0">
                    <c:v>2015</c:v>
                  </c:pt>
                  <c:pt idx="4">
                    <c:v>2016</c:v>
                  </c:pt>
                  <c:pt idx="8">
                    <c:v>2017</c:v>
                  </c:pt>
                </c:lvl>
              </c:multiLvlStrCache>
            </c:multiLvlStrRef>
          </c:cat>
          <c:val>
            <c:numRef>
              <c:f>Act!$D$21:$D$32</c:f>
              <c:numCache>
                <c:formatCode>General</c:formatCode>
                <c:ptCount val="12"/>
                <c:pt idx="0">
                  <c:v>100</c:v>
                </c:pt>
                <c:pt idx="1">
                  <c:v>100</c:v>
                </c:pt>
                <c:pt idx="2">
                  <c:v>100</c:v>
                </c:pt>
                <c:pt idx="3">
                  <c:v>100</c:v>
                </c:pt>
                <c:pt idx="4">
                  <c:v>100</c:v>
                </c:pt>
                <c:pt idx="5">
                  <c:v>100</c:v>
                </c:pt>
                <c:pt idx="6">
                  <c:v>100</c:v>
                </c:pt>
                <c:pt idx="7">
                  <c:v>100</c:v>
                </c:pt>
                <c:pt idx="8">
                  <c:v>100</c:v>
                </c:pt>
                <c:pt idx="9">
                  <c:v>100</c:v>
                </c:pt>
                <c:pt idx="10">
                  <c:v>100</c:v>
                </c:pt>
                <c:pt idx="11" formatCode="0">
                  <c:v>100</c:v>
                </c:pt>
              </c:numCache>
            </c:numRef>
          </c:val>
          <c:smooth val="0"/>
          <c:extLst>
            <c:ext xmlns:c16="http://schemas.microsoft.com/office/drawing/2014/chart" uri="{C3380CC4-5D6E-409C-BE32-E72D297353CC}">
              <c16:uniqueId val="{00000002-3600-4715-ADD6-BCC94D9E266C}"/>
            </c:ext>
          </c:extLst>
        </c:ser>
        <c:ser>
          <c:idx val="3"/>
          <c:order val="1"/>
          <c:spPr>
            <a:ln w="38100" cap="rnd">
              <a:solidFill>
                <a:schemeClr val="accent1"/>
              </a:solidFill>
              <a:round/>
            </a:ln>
            <a:effectLst/>
          </c:spPr>
          <c:marker>
            <c:symbol val="none"/>
          </c:marker>
          <c:cat>
            <c:multiLvlStrRef>
              <c:f>Act!$B$21:$C$32</c:f>
              <c:multiLvlStrCache>
                <c:ptCount val="12"/>
                <c:lvl>
                  <c:pt idx="0">
                    <c:v>I</c:v>
                  </c:pt>
                  <c:pt idx="1">
                    <c:v>II</c:v>
                  </c:pt>
                  <c:pt idx="2">
                    <c:v>III</c:v>
                  </c:pt>
                  <c:pt idx="3">
                    <c:v>IV</c:v>
                  </c:pt>
                  <c:pt idx="4">
                    <c:v>I</c:v>
                  </c:pt>
                  <c:pt idx="5">
                    <c:v>II</c:v>
                  </c:pt>
                  <c:pt idx="6">
                    <c:v>III</c:v>
                  </c:pt>
                  <c:pt idx="7">
                    <c:v>IV</c:v>
                  </c:pt>
                  <c:pt idx="8">
                    <c:v>I</c:v>
                  </c:pt>
                  <c:pt idx="9">
                    <c:v>II</c:v>
                  </c:pt>
                  <c:pt idx="10">
                    <c:v>III</c:v>
                  </c:pt>
                  <c:pt idx="11">
                    <c:v>IV</c:v>
                  </c:pt>
                </c:lvl>
                <c:lvl>
                  <c:pt idx="0">
                    <c:v>2015</c:v>
                  </c:pt>
                  <c:pt idx="4">
                    <c:v>2016</c:v>
                  </c:pt>
                  <c:pt idx="8">
                    <c:v>2017</c:v>
                  </c:pt>
                </c:lvl>
              </c:multiLvlStrCache>
            </c:multiLvlStrRef>
          </c:cat>
          <c:val>
            <c:numRef>
              <c:f>Act!$D$21:$D$31</c:f>
              <c:numCache>
                <c:formatCode>General</c:formatCode>
                <c:ptCount val="11"/>
                <c:pt idx="0">
                  <c:v>100</c:v>
                </c:pt>
                <c:pt idx="1">
                  <c:v>100</c:v>
                </c:pt>
                <c:pt idx="2">
                  <c:v>100</c:v>
                </c:pt>
                <c:pt idx="3">
                  <c:v>100</c:v>
                </c:pt>
                <c:pt idx="4">
                  <c:v>100</c:v>
                </c:pt>
                <c:pt idx="5">
                  <c:v>100</c:v>
                </c:pt>
                <c:pt idx="6">
                  <c:v>100</c:v>
                </c:pt>
                <c:pt idx="7">
                  <c:v>100</c:v>
                </c:pt>
                <c:pt idx="8">
                  <c:v>100</c:v>
                </c:pt>
                <c:pt idx="9">
                  <c:v>100</c:v>
                </c:pt>
                <c:pt idx="10">
                  <c:v>100</c:v>
                </c:pt>
              </c:numCache>
            </c:numRef>
          </c:val>
          <c:smooth val="0"/>
          <c:extLst>
            <c:ext xmlns:c16="http://schemas.microsoft.com/office/drawing/2014/chart" uri="{C3380CC4-5D6E-409C-BE32-E72D297353CC}">
              <c16:uniqueId val="{00000003-3600-4715-ADD6-BCC94D9E266C}"/>
            </c:ext>
          </c:extLst>
        </c:ser>
        <c:ser>
          <c:idx val="2"/>
          <c:order val="2"/>
          <c:tx>
            <c:v>Línea Base</c:v>
          </c:tx>
          <c:spPr>
            <a:ln w="38100">
              <a:solidFill>
                <a:schemeClr val="accent2">
                  <a:lumMod val="75000"/>
                  <a:alpha val="50000"/>
                </a:schemeClr>
              </a:solidFill>
            </a:ln>
          </c:spPr>
          <c:marker>
            <c:symbol val="none"/>
          </c:marker>
          <c:cat>
            <c:multiLvlStrRef>
              <c:f>Act!$B$21:$C$32</c:f>
              <c:multiLvlStrCache>
                <c:ptCount val="12"/>
                <c:lvl>
                  <c:pt idx="0">
                    <c:v>I</c:v>
                  </c:pt>
                  <c:pt idx="1">
                    <c:v>II</c:v>
                  </c:pt>
                  <c:pt idx="2">
                    <c:v>III</c:v>
                  </c:pt>
                  <c:pt idx="3">
                    <c:v>IV</c:v>
                  </c:pt>
                  <c:pt idx="4">
                    <c:v>I</c:v>
                  </c:pt>
                  <c:pt idx="5">
                    <c:v>II</c:v>
                  </c:pt>
                  <c:pt idx="6">
                    <c:v>III</c:v>
                  </c:pt>
                  <c:pt idx="7">
                    <c:v>IV</c:v>
                  </c:pt>
                  <c:pt idx="8">
                    <c:v>I</c:v>
                  </c:pt>
                  <c:pt idx="9">
                    <c:v>II</c:v>
                  </c:pt>
                  <c:pt idx="10">
                    <c:v>III</c:v>
                  </c:pt>
                  <c:pt idx="11">
                    <c:v>IV</c:v>
                  </c:pt>
                </c:lvl>
                <c:lvl>
                  <c:pt idx="0">
                    <c:v>2015</c:v>
                  </c:pt>
                  <c:pt idx="4">
                    <c:v>2016</c:v>
                  </c:pt>
                  <c:pt idx="8">
                    <c:v>2017</c:v>
                  </c:pt>
                </c:lvl>
              </c:multiLvlStrCache>
            </c:multiLvlStrRef>
          </c:cat>
          <c:val>
            <c:numRef>
              <c:f>Act!$D$21:$D$32</c:f>
              <c:numCache>
                <c:formatCode>General</c:formatCode>
                <c:ptCount val="12"/>
                <c:pt idx="0">
                  <c:v>100</c:v>
                </c:pt>
                <c:pt idx="1">
                  <c:v>100</c:v>
                </c:pt>
                <c:pt idx="2">
                  <c:v>100</c:v>
                </c:pt>
                <c:pt idx="3">
                  <c:v>100</c:v>
                </c:pt>
                <c:pt idx="4">
                  <c:v>100</c:v>
                </c:pt>
                <c:pt idx="5">
                  <c:v>100</c:v>
                </c:pt>
                <c:pt idx="6">
                  <c:v>100</c:v>
                </c:pt>
                <c:pt idx="7">
                  <c:v>100</c:v>
                </c:pt>
                <c:pt idx="8">
                  <c:v>100</c:v>
                </c:pt>
                <c:pt idx="9">
                  <c:v>100</c:v>
                </c:pt>
                <c:pt idx="10">
                  <c:v>100</c:v>
                </c:pt>
                <c:pt idx="11" formatCode="0">
                  <c:v>100</c:v>
                </c:pt>
              </c:numCache>
            </c:numRef>
          </c:val>
          <c:smooth val="0"/>
          <c:extLst>
            <c:ext xmlns:c16="http://schemas.microsoft.com/office/drawing/2014/chart" uri="{C3380CC4-5D6E-409C-BE32-E72D297353CC}">
              <c16:uniqueId val="{00000004-3600-4715-ADD6-BCC94D9E266C}"/>
            </c:ext>
          </c:extLst>
        </c:ser>
        <c:dLbls>
          <c:showLegendKey val="0"/>
          <c:showVal val="0"/>
          <c:showCatName val="0"/>
          <c:showSerName val="0"/>
          <c:showPercent val="0"/>
          <c:showBubbleSize val="0"/>
        </c:dLbls>
        <c:smooth val="0"/>
        <c:axId val="1675015359"/>
        <c:axId val="1675009535"/>
      </c:lineChart>
      <c:catAx>
        <c:axId val="16750153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s-MX"/>
          </a:p>
        </c:txPr>
        <c:crossAx val="1675009535"/>
        <c:crosses val="autoZero"/>
        <c:auto val="1"/>
        <c:lblAlgn val="ctr"/>
        <c:lblOffset val="100"/>
        <c:noMultiLvlLbl val="0"/>
      </c:catAx>
      <c:valAx>
        <c:axId val="1675009535"/>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a:lstStyle/>
              <a:p>
                <a:pPr>
                  <a:defRPr/>
                </a:pPr>
                <a:r>
                  <a:rPr lang="es-ES"/>
                  <a:t>Valor</a:t>
                </a:r>
                <a:r>
                  <a:rPr lang="es-ES" baseline="0"/>
                  <a:t> del Indicador</a:t>
                </a:r>
                <a:endParaRPr lang="es-ES"/>
              </a:p>
            </c:rich>
          </c:tx>
          <c:layout/>
          <c:overlay val="0"/>
        </c:title>
        <c:numFmt formatCode="General" sourceLinked="1"/>
        <c:majorTickMark val="none"/>
        <c:minorTickMark val="none"/>
        <c:tickLblPos val="nextTo"/>
        <c:spPr>
          <a:noFill/>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s-MX"/>
          </a:p>
        </c:txPr>
        <c:crossAx val="1675015359"/>
        <c:crosses val="autoZero"/>
        <c:crossBetween val="between"/>
      </c:valAx>
    </c:plotArea>
    <c:legend>
      <c:legendPos val="r"/>
      <c:layout/>
      <c:overlay val="0"/>
    </c:legend>
    <c:plotVisOnly val="1"/>
    <c:dispBlanksAs val="gap"/>
    <c:showDLblsOverMax val="0"/>
  </c:chart>
  <c:txPr>
    <a:bodyPr/>
    <a:lstStyle/>
    <a:p>
      <a:pPr>
        <a:defRPr/>
      </a:pPr>
      <a:endParaRPr lang="es-MX"/>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482430</xdr:colOff>
      <xdr:row>39</xdr:row>
      <xdr:rowOff>239199</xdr:rowOff>
    </xdr:from>
    <xdr:to>
      <xdr:col>5</xdr:col>
      <xdr:colOff>922262</xdr:colOff>
      <xdr:row>57</xdr:row>
      <xdr:rowOff>199569</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chan/AppData/Local/Microsoft/Windows/INetCache/Content.Outlook/7CS8O5BM/Formato_de_ajustes_DDD%20MIR_2018%20-%20R3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de llenado"/>
      <sheetName val="Formato de cambios"/>
      <sheetName val="Catálogos"/>
    </sheetNames>
    <sheetDataSet>
      <sheetData sheetId="0"/>
      <sheetData sheetId="1"/>
      <sheetData sheetId="2">
        <row r="2">
          <cell r="A2" t="str">
            <v>04 - Gobernación</v>
          </cell>
          <cell r="D2" t="str">
            <v>Fin</v>
          </cell>
          <cell r="E2" t="str">
            <v>Resumen_Narrativo</v>
          </cell>
          <cell r="O2" t="str">
            <v>Observación SHCP (valoración)</v>
          </cell>
        </row>
        <row r="3">
          <cell r="A3" t="str">
            <v>05 - Relaciones Exteriores</v>
          </cell>
          <cell r="D3" t="str">
            <v>Propósito</v>
          </cell>
          <cell r="E3" t="str">
            <v>Indicador</v>
          </cell>
          <cell r="O3" t="str">
            <v>Observación CONEVAL (valoración)</v>
          </cell>
        </row>
        <row r="4">
          <cell r="A4" t="str">
            <v>06 - Hacienda y Crédito Público</v>
          </cell>
          <cell r="D4" t="str">
            <v>Componente</v>
          </cell>
          <cell r="E4" t="str">
            <v>Medios_de_Verificación</v>
          </cell>
          <cell r="O4" t="str">
            <v>Observación SHCP (Estrategia de Mejora)</v>
          </cell>
        </row>
        <row r="5">
          <cell r="A5" t="str">
            <v>07 - Defensa Nacional</v>
          </cell>
          <cell r="D5" t="str">
            <v>Actividad</v>
          </cell>
          <cell r="E5" t="str">
            <v>Supuestos</v>
          </cell>
          <cell r="O5" t="str">
            <v>Observación CONEVAL (Estrategia de Mejora)</v>
          </cell>
        </row>
        <row r="6">
          <cell r="A6" t="str">
            <v>08 - Agricultura, Ganadería, Desarrollo Rural, Pesca y Alimentación</v>
          </cell>
          <cell r="D6" t="str">
            <v>FID</v>
          </cell>
          <cell r="O6" t="str">
            <v>Evaluación externa</v>
          </cell>
        </row>
        <row r="7">
          <cell r="A7" t="str">
            <v>09 - Comunicaciones y Transportes</v>
          </cell>
          <cell r="O7" t="str">
            <v>Observación ASF</v>
          </cell>
        </row>
        <row r="8">
          <cell r="A8" t="str">
            <v>10 - Economía</v>
          </cell>
          <cell r="O8" t="str">
            <v>Observación OIC</v>
          </cell>
        </row>
        <row r="9">
          <cell r="A9" t="str">
            <v>11 - Educación Pública</v>
          </cell>
          <cell r="O9" t="str">
            <v>Diagnóstico del programa</v>
          </cell>
        </row>
        <row r="10">
          <cell r="A10" t="str">
            <v>12 - Salud</v>
          </cell>
          <cell r="O10" t="str">
            <v>Cambio en Reglas de Operación</v>
          </cell>
        </row>
        <row r="11">
          <cell r="A11" t="str">
            <v>13 - Marina</v>
          </cell>
          <cell r="O11" t="str">
            <v>Solicitud de la Dependencia</v>
          </cell>
        </row>
        <row r="12">
          <cell r="A12" t="str">
            <v>14 - Trabajo y Previsión Social</v>
          </cell>
          <cell r="O12" t="str">
            <v>Otro</v>
          </cell>
        </row>
        <row r="13">
          <cell r="A13" t="str">
            <v>15 - Desarrollo Agrario, Territorial y Urbano</v>
          </cell>
        </row>
        <row r="14">
          <cell r="A14" t="str">
            <v>16 - Medio Ambiente y Recursos Naturales</v>
          </cell>
        </row>
        <row r="15">
          <cell r="A15" t="str">
            <v>17 - Procuraduría General de la República</v>
          </cell>
        </row>
        <row r="16">
          <cell r="A16" t="str">
            <v>18 - Energía</v>
          </cell>
        </row>
        <row r="17">
          <cell r="A17" t="str">
            <v>19 - Aportaciones a Seguridad Social</v>
          </cell>
        </row>
        <row r="18">
          <cell r="A18" t="str">
            <v>20 - Desarrollo Social</v>
          </cell>
        </row>
        <row r="19">
          <cell r="A19" t="str">
            <v>21 - Turismo</v>
          </cell>
        </row>
        <row r="20">
          <cell r="A20" t="str">
            <v>23 - Provisiones Salariales y Económicas</v>
          </cell>
        </row>
        <row r="21">
          <cell r="A21" t="str">
            <v>25 - Previsiones y Aportaciones para los Sistemas de Educación Básica, Normal, Tecnológica y de Adultos</v>
          </cell>
        </row>
        <row r="22">
          <cell r="A22" t="str">
            <v>27 - Función Pública</v>
          </cell>
        </row>
        <row r="23">
          <cell r="A23" t="str">
            <v>31 - Tribunales Agrarios</v>
          </cell>
        </row>
        <row r="24">
          <cell r="A24" t="str">
            <v>32 - Tribunal Federal de Justicia Fiscal y Administrativa</v>
          </cell>
        </row>
        <row r="25">
          <cell r="A25" t="str">
            <v>33 - Aportaciones Federales para Entidades Federativas y Municipios</v>
          </cell>
        </row>
        <row r="26">
          <cell r="A26" t="str">
            <v>35 - Comisión Nacional de los Derechos Humanos</v>
          </cell>
        </row>
        <row r="27">
          <cell r="A27" t="str">
            <v>38 - Consejo Nacional de Ciencia y Tecnología</v>
          </cell>
        </row>
        <row r="28">
          <cell r="A28" t="str">
            <v>45 - Comisión Reguladora de Energía</v>
          </cell>
        </row>
        <row r="29">
          <cell r="A29" t="str">
            <v>46 - Comisión Nacional de Hidrocarburos</v>
          </cell>
        </row>
        <row r="30">
          <cell r="A30" t="str">
            <v>47 - Entidades no Sectorizadas</v>
          </cell>
        </row>
        <row r="31">
          <cell r="A31" t="str">
            <v>50 - Instituto Mexicano del Seguro Social</v>
          </cell>
        </row>
        <row r="32">
          <cell r="A32" t="str">
            <v>51 - Instituto de Seguridad y Servicios Sociales de los Trabajadores del Estado</v>
          </cell>
        </row>
        <row r="33">
          <cell r="A33" t="str">
            <v>53 - Comisión Federal de Electricidad</v>
          </cell>
        </row>
      </sheetData>
    </sheetDataSet>
  </externalBook>
</externalLink>
</file>

<file path=xl/queryTables/queryTable1.xml><?xml version="1.0" encoding="utf-8"?>
<queryTable xmlns="http://schemas.openxmlformats.org/spreadsheetml/2006/main" name="prog_valoracion_del_desempeno (3)" connectionId="1"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prog_valoracion_del_desempeno (3)_1" connectionId="2" autoFormatId="16" applyNumberFormats="0" applyBorderFormats="0" applyFontFormats="0" applyPatternFormats="0" applyAlignmentFormats="0" applyWidthHeightFormats="0"/>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hyperlink" Target="https://www.sistemas.hacienda.gob.mx/PASH/jsps/acceso.jsp" TargetMode="External"/><Relationship Id="rId6" Type="http://schemas.openxmlformats.org/officeDocument/2006/relationships/queryTable" Target="../queryTables/queryTable2.xml"/><Relationship Id="rId5" Type="http://schemas.openxmlformats.org/officeDocument/2006/relationships/queryTable" Target="../queryTables/queryTable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zoomScaleNormal="100" workbookViewId="0">
      <selection activeCell="B20" sqref="B20"/>
    </sheetView>
  </sheetViews>
  <sheetFormatPr baseColWidth="10" defaultRowHeight="14.4" x14ac:dyDescent="0.3"/>
  <cols>
    <col min="1" max="1" width="17.33203125" customWidth="1"/>
    <col min="2" max="3" width="33.6640625" customWidth="1"/>
    <col min="4" max="8" width="11.6640625" customWidth="1"/>
    <col min="9" max="9" width="49.6640625" customWidth="1"/>
  </cols>
  <sheetData>
    <row r="1" spans="1:9" s="1" customFormat="1" ht="30.75" customHeight="1" x14ac:dyDescent="0.2">
      <c r="A1" s="127" t="s">
        <v>0</v>
      </c>
      <c r="B1" s="128"/>
      <c r="C1" s="129" t="s">
        <v>1</v>
      </c>
      <c r="D1" s="130"/>
      <c r="E1" s="130"/>
      <c r="F1" s="130"/>
      <c r="G1" s="130"/>
      <c r="H1" s="130"/>
      <c r="I1" s="131"/>
    </row>
    <row r="2" spans="1:9" s="1" customFormat="1" ht="10.199999999999999" x14ac:dyDescent="0.2">
      <c r="A2" s="132" t="s">
        <v>2</v>
      </c>
      <c r="B2" s="133"/>
      <c r="C2" s="133"/>
      <c r="D2" s="133"/>
      <c r="E2" s="133"/>
      <c r="F2" s="133"/>
      <c r="G2" s="133"/>
      <c r="H2" s="133"/>
      <c r="I2" s="134"/>
    </row>
    <row r="3" spans="1:9" s="1" customFormat="1" ht="10.199999999999999" x14ac:dyDescent="0.2">
      <c r="A3" s="135" t="s">
        <v>3</v>
      </c>
      <c r="B3" s="136"/>
      <c r="C3" s="137"/>
      <c r="D3" s="135" t="s">
        <v>4</v>
      </c>
      <c r="E3" s="136"/>
      <c r="F3" s="137"/>
      <c r="G3" s="135" t="s">
        <v>5</v>
      </c>
      <c r="H3" s="136"/>
      <c r="I3" s="137"/>
    </row>
    <row r="4" spans="1:9" s="1" customFormat="1" ht="20.399999999999999" x14ac:dyDescent="0.2">
      <c r="A4" s="3" t="s">
        <v>6</v>
      </c>
      <c r="B4" s="3" t="s">
        <v>7</v>
      </c>
      <c r="C4" s="3" t="s">
        <v>8</v>
      </c>
      <c r="D4" s="3" t="s">
        <v>9</v>
      </c>
      <c r="E4" s="3" t="s">
        <v>10</v>
      </c>
      <c r="F4" s="3" t="s">
        <v>11</v>
      </c>
      <c r="G4" s="3" t="s">
        <v>12</v>
      </c>
      <c r="H4" s="3" t="s">
        <v>13</v>
      </c>
      <c r="I4" s="3" t="s">
        <v>14</v>
      </c>
    </row>
    <row r="5" spans="1:9" s="1" customFormat="1" ht="81.599999999999994" x14ac:dyDescent="0.2">
      <c r="A5" s="2" t="s">
        <v>15</v>
      </c>
      <c r="B5" s="2" t="s">
        <v>88</v>
      </c>
      <c r="C5" s="2" t="s">
        <v>89</v>
      </c>
      <c r="D5" s="2" t="s">
        <v>27</v>
      </c>
      <c r="E5" s="2" t="s">
        <v>17</v>
      </c>
      <c r="F5" s="2" t="s">
        <v>22</v>
      </c>
      <c r="G5" s="2" t="s">
        <v>19</v>
      </c>
      <c r="H5" s="2" t="s">
        <v>20</v>
      </c>
      <c r="I5" s="2"/>
    </row>
    <row r="6" spans="1:9" s="1" customFormat="1" ht="102" x14ac:dyDescent="0.2">
      <c r="A6" s="4" t="s">
        <v>90</v>
      </c>
      <c r="B6" s="4" t="s">
        <v>91</v>
      </c>
      <c r="C6" s="4" t="s">
        <v>92</v>
      </c>
      <c r="D6" s="4" t="s">
        <v>27</v>
      </c>
      <c r="E6" s="4" t="s">
        <v>17</v>
      </c>
      <c r="F6" s="4" t="s">
        <v>22</v>
      </c>
      <c r="G6" s="4" t="s">
        <v>19</v>
      </c>
      <c r="H6" s="4" t="s">
        <v>20</v>
      </c>
      <c r="I6" s="4" t="s">
        <v>93</v>
      </c>
    </row>
    <row r="7" spans="1:9" s="1" customFormat="1" ht="10.5" customHeight="1" x14ac:dyDescent="0.2">
      <c r="A7" s="132" t="s">
        <v>23</v>
      </c>
      <c r="B7" s="133"/>
      <c r="C7" s="133"/>
      <c r="D7" s="133"/>
      <c r="E7" s="133"/>
      <c r="F7" s="133"/>
      <c r="G7" s="133"/>
      <c r="H7" s="133"/>
      <c r="I7" s="134"/>
    </row>
    <row r="8" spans="1:9" s="1" customFormat="1" ht="10.5" customHeight="1" x14ac:dyDescent="0.2">
      <c r="A8" s="135" t="s">
        <v>3</v>
      </c>
      <c r="B8" s="136"/>
      <c r="C8" s="137"/>
      <c r="D8" s="135" t="s">
        <v>4</v>
      </c>
      <c r="E8" s="136"/>
      <c r="F8" s="137"/>
      <c r="G8" s="135" t="s">
        <v>5</v>
      </c>
      <c r="H8" s="136"/>
      <c r="I8" s="137"/>
    </row>
    <row r="9" spans="1:9" s="1" customFormat="1" ht="20.399999999999999" x14ac:dyDescent="0.2">
      <c r="A9" s="3" t="s">
        <v>6</v>
      </c>
      <c r="B9" s="3" t="s">
        <v>7</v>
      </c>
      <c r="C9" s="3" t="s">
        <v>8</v>
      </c>
      <c r="D9" s="3" t="s">
        <v>9</v>
      </c>
      <c r="E9" s="3" t="s">
        <v>10</v>
      </c>
      <c r="F9" s="3" t="s">
        <v>11</v>
      </c>
      <c r="G9" s="3" t="s">
        <v>12</v>
      </c>
      <c r="H9" s="3" t="s">
        <v>13</v>
      </c>
      <c r="I9" s="3" t="s">
        <v>14</v>
      </c>
    </row>
    <row r="10" spans="1:9" s="1" customFormat="1" ht="142.80000000000001" x14ac:dyDescent="0.3">
      <c r="A10" t="s">
        <v>24</v>
      </c>
      <c r="B10" s="2" t="s">
        <v>25</v>
      </c>
      <c r="C10" s="2" t="s">
        <v>26</v>
      </c>
      <c r="D10" s="2" t="s">
        <v>27</v>
      </c>
      <c r="E10" s="2" t="s">
        <v>28</v>
      </c>
      <c r="F10" s="2" t="s">
        <v>22</v>
      </c>
      <c r="G10" s="2" t="s">
        <v>19</v>
      </c>
      <c r="H10" s="2" t="s">
        <v>20</v>
      </c>
      <c r="I10" s="2" t="s">
        <v>30</v>
      </c>
    </row>
    <row r="11" spans="1:9" s="1" customFormat="1" ht="10.5" customHeight="1" x14ac:dyDescent="0.2">
      <c r="A11" s="132" t="s">
        <v>31</v>
      </c>
      <c r="B11" s="133"/>
      <c r="C11" s="133"/>
      <c r="D11" s="133"/>
      <c r="E11" s="133"/>
      <c r="F11" s="133"/>
      <c r="G11" s="133"/>
      <c r="H11" s="133"/>
      <c r="I11" s="134"/>
    </row>
    <row r="12" spans="1:9" s="1" customFormat="1" ht="10.5" customHeight="1" x14ac:dyDescent="0.2">
      <c r="A12" s="135" t="s">
        <v>3</v>
      </c>
      <c r="B12" s="136"/>
      <c r="C12" s="137"/>
      <c r="D12" s="135" t="s">
        <v>4</v>
      </c>
      <c r="E12" s="136"/>
      <c r="F12" s="137"/>
      <c r="G12" s="135" t="s">
        <v>5</v>
      </c>
      <c r="H12" s="136"/>
      <c r="I12" s="137"/>
    </row>
    <row r="13" spans="1:9" s="1" customFormat="1" ht="20.399999999999999" x14ac:dyDescent="0.2">
      <c r="A13" s="3" t="s">
        <v>6</v>
      </c>
      <c r="B13" s="3" t="s">
        <v>7</v>
      </c>
      <c r="C13" s="3" t="s">
        <v>8</v>
      </c>
      <c r="D13" s="3" t="s">
        <v>9</v>
      </c>
      <c r="E13" s="3" t="s">
        <v>10</v>
      </c>
      <c r="F13" s="3" t="s">
        <v>11</v>
      </c>
      <c r="G13" s="3" t="s">
        <v>12</v>
      </c>
      <c r="H13" s="3" t="s">
        <v>13</v>
      </c>
      <c r="I13" s="3" t="s">
        <v>14</v>
      </c>
    </row>
    <row r="14" spans="1:9" s="1" customFormat="1" ht="112.2" x14ac:dyDescent="0.3">
      <c r="A14" t="s">
        <v>33</v>
      </c>
      <c r="B14" s="2" t="s">
        <v>34</v>
      </c>
      <c r="C14" s="2" t="s">
        <v>35</v>
      </c>
      <c r="D14" s="2" t="s">
        <v>27</v>
      </c>
      <c r="E14" s="2" t="s">
        <v>17</v>
      </c>
      <c r="F14" s="2" t="s">
        <v>22</v>
      </c>
      <c r="G14" s="2" t="s">
        <v>19</v>
      </c>
      <c r="H14" s="2" t="s">
        <v>20</v>
      </c>
      <c r="I14" s="2" t="s">
        <v>94</v>
      </c>
    </row>
    <row r="15" spans="1:9" s="1" customFormat="1" ht="112.2" x14ac:dyDescent="0.2">
      <c r="A15" s="2" t="s">
        <v>95</v>
      </c>
      <c r="B15" s="2" t="s">
        <v>96</v>
      </c>
      <c r="C15" s="2" t="s">
        <v>97</v>
      </c>
      <c r="D15" s="2" t="s">
        <v>27</v>
      </c>
      <c r="E15" s="2" t="s">
        <v>17</v>
      </c>
      <c r="F15" s="2" t="s">
        <v>22</v>
      </c>
      <c r="G15" s="2" t="s">
        <v>19</v>
      </c>
      <c r="H15" s="2" t="s">
        <v>20</v>
      </c>
      <c r="I15" s="2" t="s">
        <v>98</v>
      </c>
    </row>
    <row r="16" spans="1:9" s="1" customFormat="1" ht="91.8" x14ac:dyDescent="0.2">
      <c r="A16" s="2" t="s">
        <v>36</v>
      </c>
      <c r="B16" s="2" t="s">
        <v>37</v>
      </c>
      <c r="C16" s="2" t="s">
        <v>38</v>
      </c>
      <c r="D16" s="2" t="s">
        <v>27</v>
      </c>
      <c r="E16" s="2" t="s">
        <v>17</v>
      </c>
      <c r="F16" s="2" t="s">
        <v>22</v>
      </c>
      <c r="G16" s="2" t="s">
        <v>19</v>
      </c>
      <c r="H16" s="2" t="s">
        <v>20</v>
      </c>
      <c r="I16" s="2" t="s">
        <v>99</v>
      </c>
    </row>
    <row r="17" spans="1:9" s="1" customFormat="1" ht="10.5" customHeight="1" x14ac:dyDescent="0.2">
      <c r="A17" s="132" t="s">
        <v>39</v>
      </c>
      <c r="B17" s="133"/>
      <c r="C17" s="133"/>
      <c r="D17" s="133"/>
      <c r="E17" s="133"/>
      <c r="F17" s="133"/>
      <c r="G17" s="133"/>
      <c r="H17" s="133"/>
      <c r="I17" s="134"/>
    </row>
    <row r="18" spans="1:9" s="1" customFormat="1" ht="10.5" customHeight="1" x14ac:dyDescent="0.2">
      <c r="A18" s="135" t="s">
        <v>3</v>
      </c>
      <c r="B18" s="136"/>
      <c r="C18" s="137"/>
      <c r="D18" s="135" t="s">
        <v>4</v>
      </c>
      <c r="E18" s="136"/>
      <c r="F18" s="137"/>
      <c r="G18" s="135" t="s">
        <v>5</v>
      </c>
      <c r="H18" s="136"/>
      <c r="I18" s="137"/>
    </row>
    <row r="19" spans="1:9" s="1" customFormat="1" ht="20.399999999999999" x14ac:dyDescent="0.2">
      <c r="A19" s="3" t="s">
        <v>6</v>
      </c>
      <c r="B19" s="3" t="s">
        <v>7</v>
      </c>
      <c r="C19" s="3" t="s">
        <v>8</v>
      </c>
      <c r="D19" s="3" t="s">
        <v>9</v>
      </c>
      <c r="E19" s="3" t="s">
        <v>10</v>
      </c>
      <c r="F19" s="3" t="s">
        <v>11</v>
      </c>
      <c r="G19" s="3" t="s">
        <v>12</v>
      </c>
      <c r="H19" s="3" t="s">
        <v>13</v>
      </c>
      <c r="I19" s="3" t="s">
        <v>14</v>
      </c>
    </row>
    <row r="20" spans="1:9" s="1" customFormat="1" ht="102" x14ac:dyDescent="0.2">
      <c r="A20" s="25" t="s">
        <v>100</v>
      </c>
      <c r="B20" s="2" t="s">
        <v>101</v>
      </c>
      <c r="C20" s="2" t="s">
        <v>102</v>
      </c>
      <c r="D20" s="2" t="s">
        <v>27</v>
      </c>
      <c r="E20" s="2" t="s">
        <v>17</v>
      </c>
      <c r="F20" s="2" t="s">
        <v>18</v>
      </c>
      <c r="G20" s="2" t="s">
        <v>29</v>
      </c>
      <c r="H20" s="2" t="s">
        <v>40</v>
      </c>
      <c r="I20" s="2" t="s">
        <v>103</v>
      </c>
    </row>
    <row r="21" spans="1:9" s="1" customFormat="1" ht="112.2" x14ac:dyDescent="0.2">
      <c r="A21" s="2" t="s">
        <v>104</v>
      </c>
      <c r="B21" s="2" t="s">
        <v>105</v>
      </c>
      <c r="C21" s="2" t="s">
        <v>106</v>
      </c>
      <c r="D21" s="2" t="s">
        <v>27</v>
      </c>
      <c r="E21" s="2" t="s">
        <v>17</v>
      </c>
      <c r="F21" s="2" t="s">
        <v>18</v>
      </c>
      <c r="G21" s="2" t="s">
        <v>19</v>
      </c>
      <c r="H21" s="2" t="s">
        <v>40</v>
      </c>
      <c r="I21" s="2" t="s">
        <v>107</v>
      </c>
    </row>
    <row r="22" spans="1:9" s="1" customFormat="1" ht="91.8" x14ac:dyDescent="0.2">
      <c r="A22" s="2" t="s">
        <v>108</v>
      </c>
      <c r="B22" s="2" t="s">
        <v>109</v>
      </c>
      <c r="C22" s="2" t="s">
        <v>110</v>
      </c>
      <c r="D22" s="2" t="s">
        <v>16</v>
      </c>
      <c r="E22" s="2" t="s">
        <v>111</v>
      </c>
      <c r="F22" s="2" t="s">
        <v>18</v>
      </c>
      <c r="G22" s="2" t="s">
        <v>29</v>
      </c>
      <c r="H22" s="2" t="s">
        <v>20</v>
      </c>
      <c r="I22" s="2" t="s">
        <v>41</v>
      </c>
    </row>
  </sheetData>
  <mergeCells count="18">
    <mergeCell ref="A17:I17"/>
    <mergeCell ref="A18:C18"/>
    <mergeCell ref="D18:F18"/>
    <mergeCell ref="G18:I18"/>
    <mergeCell ref="A11:I11"/>
    <mergeCell ref="A12:C12"/>
    <mergeCell ref="D12:F12"/>
    <mergeCell ref="G12:I12"/>
    <mergeCell ref="A1:B1"/>
    <mergeCell ref="C1:I1"/>
    <mergeCell ref="A2:I2"/>
    <mergeCell ref="A7:I7"/>
    <mergeCell ref="A8:C8"/>
    <mergeCell ref="D8:F8"/>
    <mergeCell ref="G8:I8"/>
    <mergeCell ref="A3:C3"/>
    <mergeCell ref="D3:F3"/>
    <mergeCell ref="G3:I3"/>
  </mergeCells>
  <hyperlinks>
    <hyperlink ref="A20" location="Act!A1" display="Porcentaje de programas presupuestarios con metas registradas en tiempo en el PASH"/>
  </hyperlinks>
  <pageMargins left="0.75" right="0.75" top="1" bottom="1" header="0.5" footer="0.5"/>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09"/>
  <sheetViews>
    <sheetView tabSelected="1" zoomScale="70" zoomScaleNormal="70" workbookViewId="0">
      <selection activeCell="H8" sqref="H8"/>
    </sheetView>
  </sheetViews>
  <sheetFormatPr baseColWidth="10" defaultColWidth="11.44140625" defaultRowHeight="19.5" customHeight="1" x14ac:dyDescent="0.3"/>
  <cols>
    <col min="1" max="1" width="22.109375" style="5" customWidth="1"/>
    <col min="2" max="5" width="21.33203125" style="5" customWidth="1"/>
    <col min="6" max="11" width="21.44140625" style="5" customWidth="1"/>
    <col min="12" max="17" width="20.6640625" style="5" customWidth="1"/>
    <col min="18" max="16384" width="11.44140625" style="5"/>
  </cols>
  <sheetData>
    <row r="1" spans="1:8" ht="19.5" customHeight="1" x14ac:dyDescent="0.3">
      <c r="A1" s="21" t="s">
        <v>100</v>
      </c>
    </row>
    <row r="2" spans="1:8" ht="19.5" customHeight="1" x14ac:dyDescent="0.3">
      <c r="A2" s="150"/>
      <c r="B2" s="150"/>
      <c r="C2" s="150"/>
      <c r="D2" s="150"/>
      <c r="E2" s="150"/>
      <c r="F2" s="150"/>
    </row>
    <row r="4" spans="1:8" ht="19.5" customHeight="1" x14ac:dyDescent="0.3">
      <c r="A4" s="6" t="s">
        <v>86</v>
      </c>
      <c r="B4" s="156" t="s">
        <v>112</v>
      </c>
      <c r="C4" s="156"/>
      <c r="D4" s="156"/>
      <c r="E4" s="156"/>
      <c r="F4" s="156"/>
    </row>
    <row r="5" spans="1:8" ht="19.5" customHeight="1" x14ac:dyDescent="0.3">
      <c r="A5" s="6" t="s">
        <v>87</v>
      </c>
      <c r="B5" s="156" t="s">
        <v>113</v>
      </c>
      <c r="C5" s="156"/>
      <c r="D5" s="156"/>
      <c r="E5" s="156"/>
      <c r="F5" s="156"/>
    </row>
    <row r="6" spans="1:8" ht="19.5" customHeight="1" x14ac:dyDescent="0.3">
      <c r="A6" s="6" t="s">
        <v>83</v>
      </c>
      <c r="B6" s="156" t="s">
        <v>44</v>
      </c>
      <c r="C6" s="156"/>
      <c r="D6" s="156"/>
      <c r="E6" s="156"/>
      <c r="F6" s="156"/>
    </row>
    <row r="7" spans="1:8" ht="19.5" customHeight="1" x14ac:dyDescent="0.3">
      <c r="A7" s="6" t="s">
        <v>84</v>
      </c>
      <c r="B7" s="157" t="s">
        <v>40</v>
      </c>
      <c r="C7" s="158"/>
      <c r="D7" s="158"/>
      <c r="E7" s="158"/>
      <c r="F7" s="159"/>
    </row>
    <row r="8" spans="1:8" ht="19.5" customHeight="1" x14ac:dyDescent="0.3">
      <c r="A8" s="6" t="s">
        <v>85</v>
      </c>
      <c r="B8" s="156"/>
      <c r="C8" s="156"/>
      <c r="D8" s="156"/>
      <c r="E8" s="156"/>
      <c r="F8" s="156"/>
    </row>
    <row r="11" spans="1:8" ht="19.5" customHeight="1" x14ac:dyDescent="0.3">
      <c r="A11" s="150" t="s">
        <v>76</v>
      </c>
      <c r="B11" s="150"/>
      <c r="C11" s="150"/>
      <c r="D11" s="150"/>
      <c r="E11" s="150"/>
      <c r="F11" s="150"/>
    </row>
    <row r="13" spans="1:8" s="7" customFormat="1" ht="34.5" customHeight="1" x14ac:dyDescent="0.3">
      <c r="A13" s="151" t="s">
        <v>42</v>
      </c>
      <c r="B13" s="17" t="s">
        <v>43</v>
      </c>
      <c r="C13" s="20" t="s">
        <v>114</v>
      </c>
      <c r="D13" s="17" t="s">
        <v>74</v>
      </c>
      <c r="E13" s="17" t="s">
        <v>73</v>
      </c>
      <c r="F13" s="17" t="s">
        <v>79</v>
      </c>
      <c r="H13" s="5"/>
    </row>
    <row r="14" spans="1:8" s="7" customFormat="1" ht="19.5" customHeight="1" x14ac:dyDescent="0.3">
      <c r="A14" s="151"/>
      <c r="B14" s="8">
        <v>2015</v>
      </c>
      <c r="C14" s="8" t="s">
        <v>118</v>
      </c>
      <c r="D14" s="9">
        <f>E14/F14*100</f>
        <v>100</v>
      </c>
      <c r="E14" s="8">
        <v>15</v>
      </c>
      <c r="F14" s="8">
        <v>15</v>
      </c>
      <c r="H14" s="5"/>
    </row>
    <row r="17" spans="1:6" ht="19.5" customHeight="1" x14ac:dyDescent="0.3">
      <c r="A17" s="150" t="s">
        <v>78</v>
      </c>
      <c r="B17" s="150"/>
      <c r="C17" s="150"/>
      <c r="D17" s="150"/>
      <c r="E17" s="150"/>
      <c r="F17" s="150"/>
    </row>
    <row r="18" spans="1:6" ht="19.5" customHeight="1" x14ac:dyDescent="0.3">
      <c r="F18" s="12">
        <f>F17</f>
        <v>0</v>
      </c>
    </row>
    <row r="19" spans="1:6" ht="19.5" customHeight="1" x14ac:dyDescent="0.3">
      <c r="F19" s="12"/>
    </row>
    <row r="20" spans="1:6" ht="30" customHeight="1" x14ac:dyDescent="0.3">
      <c r="B20" s="17" t="s">
        <v>43</v>
      </c>
      <c r="C20" s="19" t="s">
        <v>114</v>
      </c>
      <c r="D20" s="17" t="s">
        <v>74</v>
      </c>
      <c r="E20" s="17" t="s">
        <v>73</v>
      </c>
      <c r="F20" s="17" t="s">
        <v>79</v>
      </c>
    </row>
    <row r="21" spans="1:6" ht="19.5" customHeight="1" x14ac:dyDescent="0.3">
      <c r="A21" s="155" t="s">
        <v>81</v>
      </c>
      <c r="B21" s="152">
        <v>2015</v>
      </c>
      <c r="C21" s="10" t="s">
        <v>115</v>
      </c>
      <c r="D21" s="10">
        <f t="shared" ref="D21:D32" si="0">E21/F21*100</f>
        <v>100</v>
      </c>
      <c r="E21" s="30">
        <v>3</v>
      </c>
      <c r="F21" s="10">
        <f>COUNTIFS($A$68:$A$102,B21,$C$68:$C$102,"&gt;0")</f>
        <v>3</v>
      </c>
    </row>
    <row r="22" spans="1:6" ht="19.5" customHeight="1" x14ac:dyDescent="0.3">
      <c r="A22" s="155"/>
      <c r="B22" s="153"/>
      <c r="C22" s="10" t="s">
        <v>116</v>
      </c>
      <c r="D22" s="10">
        <f t="shared" si="0"/>
        <v>100</v>
      </c>
      <c r="E22" s="30">
        <v>5</v>
      </c>
      <c r="F22" s="10">
        <f>COUNTIFS($A$68:$A$102,B21,$G$68:$G$102,"&gt;0")</f>
        <v>5</v>
      </c>
    </row>
    <row r="23" spans="1:6" ht="19.5" customHeight="1" x14ac:dyDescent="0.3">
      <c r="A23" s="155"/>
      <c r="B23" s="153"/>
      <c r="C23" s="10" t="s">
        <v>117</v>
      </c>
      <c r="D23" s="10">
        <f t="shared" si="0"/>
        <v>100</v>
      </c>
      <c r="E23" s="30">
        <v>3</v>
      </c>
      <c r="F23" s="10">
        <f>COUNTIFS($A$68:$A$102,B21,$C$68:$C$102,"&gt;0")</f>
        <v>3</v>
      </c>
    </row>
    <row r="24" spans="1:6" ht="19.5" customHeight="1" x14ac:dyDescent="0.3">
      <c r="A24" s="155"/>
      <c r="B24" s="154"/>
      <c r="C24" s="10" t="s">
        <v>118</v>
      </c>
      <c r="D24" s="10">
        <f t="shared" si="0"/>
        <v>100</v>
      </c>
      <c r="E24" s="30">
        <v>15</v>
      </c>
      <c r="F24" s="10">
        <f>COUNTIFS($A$68:$A$102,B21)</f>
        <v>15</v>
      </c>
    </row>
    <row r="25" spans="1:6" ht="19.5" customHeight="1" x14ac:dyDescent="0.3">
      <c r="A25" s="155"/>
      <c r="B25" s="152">
        <v>2016</v>
      </c>
      <c r="C25" s="10" t="s">
        <v>115</v>
      </c>
      <c r="D25" s="10">
        <f t="shared" si="0"/>
        <v>100</v>
      </c>
      <c r="E25" s="30">
        <f>COUNTIFS($A$108:$A$142,B25,$C$108:$C$142,"&gt;0")</f>
        <v>7</v>
      </c>
      <c r="F25" s="10">
        <f>COUNTIFS($A$68:$A$102,B25,$C$68:$C$102,"&gt;0")</f>
        <v>7</v>
      </c>
    </row>
    <row r="26" spans="1:6" ht="19.5" customHeight="1" x14ac:dyDescent="0.3">
      <c r="A26" s="155"/>
      <c r="B26" s="153"/>
      <c r="C26" s="10" t="s">
        <v>116</v>
      </c>
      <c r="D26" s="10">
        <f t="shared" si="0"/>
        <v>100</v>
      </c>
      <c r="E26" s="30">
        <f>COUNTIFS($A$108:$A$142,B25,$D$108:$D$142,"&gt;0")</f>
        <v>8</v>
      </c>
      <c r="F26" s="10">
        <f>COUNTIFS($A$68:$A$102,B25,$G$68:$G$102,"&gt;0")</f>
        <v>8</v>
      </c>
    </row>
    <row r="27" spans="1:6" ht="19.5" customHeight="1" x14ac:dyDescent="0.3">
      <c r="A27" s="155"/>
      <c r="B27" s="153"/>
      <c r="C27" s="10" t="s">
        <v>117</v>
      </c>
      <c r="D27" s="10">
        <f t="shared" si="0"/>
        <v>100</v>
      </c>
      <c r="E27" s="30">
        <f>COUNTIFS($A$108:$A$142,B25,$E$108:$E$142,"&gt;0")</f>
        <v>7</v>
      </c>
      <c r="F27" s="10">
        <f>COUNTIFS($A$68:$A$102,B25,$C$68:$C$102,"&gt;0")</f>
        <v>7</v>
      </c>
    </row>
    <row r="28" spans="1:6" ht="19.5" customHeight="1" x14ac:dyDescent="0.3">
      <c r="A28" s="155"/>
      <c r="B28" s="154"/>
      <c r="C28" s="10" t="s">
        <v>118</v>
      </c>
      <c r="D28" s="10">
        <f t="shared" si="0"/>
        <v>100</v>
      </c>
      <c r="E28" s="30">
        <f>COUNTIFS($A$108:$A$142,B25,$F$108:$F$142,"&gt;0")</f>
        <v>10</v>
      </c>
      <c r="F28" s="10">
        <f>COUNTIFS($A$68:$A$102,B25)</f>
        <v>10</v>
      </c>
    </row>
    <row r="29" spans="1:6" ht="19.5" customHeight="1" x14ac:dyDescent="0.3">
      <c r="A29" s="155"/>
      <c r="B29" s="152">
        <v>2017</v>
      </c>
      <c r="C29" s="10" t="s">
        <v>115</v>
      </c>
      <c r="D29" s="10">
        <f t="shared" si="0"/>
        <v>100</v>
      </c>
      <c r="E29" s="30">
        <f>COUNTIFS($A$108:$A$142,B29,$C$108:$C$142,"&gt;0")</f>
        <v>6</v>
      </c>
      <c r="F29" s="10">
        <f>COUNTIFS($A$68:$A$102,B29,$C$68:$C$102,"&gt;0")</f>
        <v>6</v>
      </c>
    </row>
    <row r="30" spans="1:6" ht="19.5" customHeight="1" x14ac:dyDescent="0.3">
      <c r="A30" s="155"/>
      <c r="B30" s="153"/>
      <c r="C30" s="10" t="s">
        <v>116</v>
      </c>
      <c r="D30" s="10">
        <f t="shared" si="0"/>
        <v>100</v>
      </c>
      <c r="E30" s="30">
        <f>COUNTIFS($A$108:$A$142,B29,$D$108:$D$142,"&gt;0")</f>
        <v>7</v>
      </c>
      <c r="F30" s="10">
        <f>COUNTIFS($A$68:$A$102,B29,$G$68:$G$102,"&gt;0")</f>
        <v>7</v>
      </c>
    </row>
    <row r="31" spans="1:6" ht="19.5" customHeight="1" x14ac:dyDescent="0.3">
      <c r="A31" s="155"/>
      <c r="B31" s="153"/>
      <c r="C31" s="10" t="s">
        <v>117</v>
      </c>
      <c r="D31" s="32">
        <f t="shared" si="0"/>
        <v>100</v>
      </c>
      <c r="E31" s="33">
        <v>6</v>
      </c>
      <c r="F31" s="32">
        <f>COUNTIFS($A$68:$A$102,B29,$C$68:$C$102,"&gt;0")</f>
        <v>6</v>
      </c>
    </row>
    <row r="32" spans="1:6" ht="19.5" customHeight="1" x14ac:dyDescent="0.3">
      <c r="A32" s="155"/>
      <c r="B32" s="154"/>
      <c r="C32" s="27" t="s">
        <v>118</v>
      </c>
      <c r="D32" s="31">
        <f t="shared" si="0"/>
        <v>100</v>
      </c>
      <c r="E32" s="31">
        <v>10</v>
      </c>
      <c r="F32" s="27">
        <f>COUNTIFS($A$68:$A$102,B29)</f>
        <v>10</v>
      </c>
    </row>
    <row r="33" spans="1:14" ht="19.5" customHeight="1" x14ac:dyDescent="0.3">
      <c r="C33" s="11"/>
    </row>
    <row r="34" spans="1:14" ht="19.5" customHeight="1" x14ac:dyDescent="0.3">
      <c r="B34" s="35"/>
      <c r="C34" s="5" t="s">
        <v>726</v>
      </c>
      <c r="G34" s="91" t="s">
        <v>764</v>
      </c>
    </row>
    <row r="35" spans="1:14" ht="19.5" customHeight="1" x14ac:dyDescent="0.3">
      <c r="B35" s="34"/>
      <c r="C35" s="11" t="s">
        <v>725</v>
      </c>
      <c r="G35" s="138" t="s">
        <v>763</v>
      </c>
      <c r="H35" s="139"/>
      <c r="I35" s="139"/>
      <c r="J35" s="139"/>
      <c r="K35" s="139"/>
      <c r="L35" s="139"/>
      <c r="M35" s="139"/>
      <c r="N35" s="140"/>
    </row>
    <row r="36" spans="1:14" ht="19.5" customHeight="1" x14ac:dyDescent="0.3">
      <c r="B36" s="13"/>
      <c r="C36" s="11" t="s">
        <v>77</v>
      </c>
      <c r="G36" s="141"/>
      <c r="H36" s="142"/>
      <c r="I36" s="142"/>
      <c r="J36" s="142"/>
      <c r="K36" s="142"/>
      <c r="L36" s="142"/>
      <c r="M36" s="142"/>
      <c r="N36" s="143"/>
    </row>
    <row r="37" spans="1:14" ht="19.5" customHeight="1" x14ac:dyDescent="0.3">
      <c r="G37" s="144"/>
      <c r="H37" s="145"/>
      <c r="I37" s="145"/>
      <c r="J37" s="145"/>
      <c r="K37" s="145"/>
      <c r="L37" s="145"/>
      <c r="M37" s="145"/>
      <c r="N37" s="146"/>
    </row>
    <row r="38" spans="1:14" ht="19.5" customHeight="1" x14ac:dyDescent="0.3">
      <c r="A38" s="150" t="s">
        <v>80</v>
      </c>
      <c r="B38" s="150"/>
      <c r="C38" s="150"/>
      <c r="D38" s="150"/>
      <c r="E38" s="150"/>
      <c r="F38" s="150"/>
    </row>
    <row r="62" spans="1:6" ht="19.5" customHeight="1" x14ac:dyDescent="0.3">
      <c r="A62" s="150" t="s">
        <v>75</v>
      </c>
      <c r="B62" s="150"/>
      <c r="C62" s="150"/>
      <c r="D62" s="150"/>
      <c r="E62" s="150"/>
      <c r="F62" s="150"/>
    </row>
    <row r="63" spans="1:6" ht="19.5" customHeight="1" x14ac:dyDescent="0.3">
      <c r="A63" s="14" t="s">
        <v>82</v>
      </c>
      <c r="B63" s="139" t="s">
        <v>736</v>
      </c>
      <c r="C63" s="139"/>
      <c r="D63" s="139"/>
      <c r="E63" s="139"/>
      <c r="F63" s="139"/>
    </row>
    <row r="64" spans="1:6" ht="19.5" customHeight="1" x14ac:dyDescent="0.3">
      <c r="A64" s="14"/>
      <c r="B64" s="147" t="s">
        <v>735</v>
      </c>
      <c r="C64" s="142"/>
      <c r="D64" s="142"/>
      <c r="E64" s="142"/>
      <c r="F64" s="142"/>
    </row>
    <row r="65" spans="1:7" ht="19.5" customHeight="1" x14ac:dyDescent="0.3">
      <c r="A65" s="14"/>
      <c r="B65" s="7"/>
      <c r="C65" s="7"/>
      <c r="D65" s="7"/>
      <c r="E65" s="7"/>
      <c r="F65" s="7"/>
    </row>
    <row r="66" spans="1:7" ht="19.5" customHeight="1" x14ac:dyDescent="0.3">
      <c r="A66" s="37" t="s">
        <v>734</v>
      </c>
      <c r="B66" s="18"/>
      <c r="C66" s="18"/>
      <c r="D66" s="18"/>
      <c r="E66" s="18"/>
      <c r="F66" s="18"/>
    </row>
    <row r="67" spans="1:7" ht="19.5" customHeight="1" x14ac:dyDescent="0.3">
      <c r="A67" s="23" t="s">
        <v>732</v>
      </c>
      <c r="B67" s="23" t="s">
        <v>49</v>
      </c>
      <c r="C67" s="23" t="s">
        <v>40</v>
      </c>
      <c r="D67" s="23" t="s">
        <v>32</v>
      </c>
      <c r="E67" s="23" t="s">
        <v>20</v>
      </c>
      <c r="F67" s="23" t="s">
        <v>724</v>
      </c>
      <c r="G67" s="26" t="s">
        <v>737</v>
      </c>
    </row>
    <row r="68" spans="1:7" ht="19.5" customHeight="1" x14ac:dyDescent="0.3">
      <c r="A68" s="36">
        <v>2015</v>
      </c>
      <c r="B68" s="36" t="s">
        <v>149</v>
      </c>
      <c r="C68" s="8">
        <f t="shared" ref="C68:E87" si="1">COUNTIFS($A$404:$A$709,$A68,$B$404:$B$709,38,$E$404:$E$709,$B68,$O$404:$O$709,C$67)</f>
        <v>0</v>
      </c>
      <c r="D68" s="8">
        <f t="shared" si="1"/>
        <v>0</v>
      </c>
      <c r="E68" s="8">
        <f t="shared" si="1"/>
        <v>8</v>
      </c>
      <c r="F68" s="8">
        <f>C68+D68+E68</f>
        <v>8</v>
      </c>
      <c r="G68" s="26">
        <f t="shared" ref="G68:G102" si="2">IF(AND(IF(C68&gt;0,1,0)=1,IF(D68&gt;0,1,0)=1),1,IF(OR(C68&gt;0,D68&gt;0),1,0))</f>
        <v>0</v>
      </c>
    </row>
    <row r="69" spans="1:7" ht="19.5" customHeight="1" x14ac:dyDescent="0.3">
      <c r="A69" s="36">
        <v>2015</v>
      </c>
      <c r="B69" s="36" t="s">
        <v>151</v>
      </c>
      <c r="C69" s="8">
        <f t="shared" si="1"/>
        <v>0</v>
      </c>
      <c r="D69" s="8">
        <f t="shared" si="1"/>
        <v>0</v>
      </c>
      <c r="E69" s="8">
        <f t="shared" si="1"/>
        <v>7</v>
      </c>
      <c r="F69" s="8">
        <f t="shared" ref="F69:F102" si="3">C69+D69+E69</f>
        <v>7</v>
      </c>
      <c r="G69" s="26">
        <f t="shared" si="2"/>
        <v>0</v>
      </c>
    </row>
    <row r="70" spans="1:7" ht="19.5" customHeight="1" x14ac:dyDescent="0.3">
      <c r="A70" s="36">
        <v>2015</v>
      </c>
      <c r="B70" s="36" t="s">
        <v>169</v>
      </c>
      <c r="C70" s="8">
        <f t="shared" si="1"/>
        <v>0</v>
      </c>
      <c r="D70" s="8">
        <f t="shared" si="1"/>
        <v>4</v>
      </c>
      <c r="E70" s="8">
        <f t="shared" si="1"/>
        <v>2</v>
      </c>
      <c r="F70" s="8">
        <f t="shared" si="3"/>
        <v>6</v>
      </c>
      <c r="G70" s="26">
        <f t="shared" si="2"/>
        <v>1</v>
      </c>
    </row>
    <row r="71" spans="1:7" ht="19.5" customHeight="1" x14ac:dyDescent="0.3">
      <c r="A71" s="36">
        <v>2015</v>
      </c>
      <c r="B71" s="36" t="s">
        <v>183</v>
      </c>
      <c r="C71" s="8">
        <f t="shared" si="1"/>
        <v>0</v>
      </c>
      <c r="D71" s="8">
        <f t="shared" si="1"/>
        <v>0</v>
      </c>
      <c r="E71" s="8">
        <f t="shared" si="1"/>
        <v>11</v>
      </c>
      <c r="F71" s="8">
        <f t="shared" si="3"/>
        <v>11</v>
      </c>
      <c r="G71" s="26">
        <f t="shared" si="2"/>
        <v>0</v>
      </c>
    </row>
    <row r="72" spans="1:7" ht="19.5" customHeight="1" x14ac:dyDescent="0.3">
      <c r="A72" s="36">
        <v>2015</v>
      </c>
      <c r="B72" s="36" t="s">
        <v>212</v>
      </c>
      <c r="C72" s="8">
        <f t="shared" si="1"/>
        <v>1</v>
      </c>
      <c r="D72" s="8">
        <f t="shared" si="1"/>
        <v>0</v>
      </c>
      <c r="E72" s="8">
        <f t="shared" si="1"/>
        <v>5</v>
      </c>
      <c r="F72" s="8">
        <f t="shared" si="3"/>
        <v>6</v>
      </c>
      <c r="G72" s="26">
        <f t="shared" si="2"/>
        <v>1</v>
      </c>
    </row>
    <row r="73" spans="1:7" ht="19.5" customHeight="1" x14ac:dyDescent="0.3">
      <c r="A73" s="36">
        <v>2015</v>
      </c>
      <c r="B73" s="36" t="s">
        <v>227</v>
      </c>
      <c r="C73" s="8">
        <f t="shared" si="1"/>
        <v>0</v>
      </c>
      <c r="D73" s="8">
        <f t="shared" si="1"/>
        <v>0</v>
      </c>
      <c r="E73" s="8">
        <f t="shared" si="1"/>
        <v>11</v>
      </c>
      <c r="F73" s="8">
        <f t="shared" si="3"/>
        <v>11</v>
      </c>
      <c r="G73" s="26">
        <f t="shared" si="2"/>
        <v>0</v>
      </c>
    </row>
    <row r="74" spans="1:7" ht="19.5" customHeight="1" x14ac:dyDescent="0.3">
      <c r="A74" s="36">
        <v>2015</v>
      </c>
      <c r="B74" s="36" t="s">
        <v>257</v>
      </c>
      <c r="C74" s="8">
        <f t="shared" si="1"/>
        <v>4</v>
      </c>
      <c r="D74" s="8">
        <f t="shared" si="1"/>
        <v>4</v>
      </c>
      <c r="E74" s="8">
        <f t="shared" si="1"/>
        <v>2</v>
      </c>
      <c r="F74" s="8">
        <f t="shared" si="3"/>
        <v>10</v>
      </c>
      <c r="G74" s="26">
        <f t="shared" si="2"/>
        <v>1</v>
      </c>
    </row>
    <row r="75" spans="1:7" ht="19.5" customHeight="1" x14ac:dyDescent="0.3">
      <c r="A75" s="36">
        <v>2015</v>
      </c>
      <c r="B75" s="36" t="s">
        <v>282</v>
      </c>
      <c r="C75" s="8">
        <f t="shared" si="1"/>
        <v>0</v>
      </c>
      <c r="D75" s="8">
        <f t="shared" si="1"/>
        <v>0</v>
      </c>
      <c r="E75" s="8">
        <f t="shared" si="1"/>
        <v>6</v>
      </c>
      <c r="F75" s="8">
        <f t="shared" si="3"/>
        <v>6</v>
      </c>
      <c r="G75" s="26">
        <f t="shared" si="2"/>
        <v>0</v>
      </c>
    </row>
    <row r="76" spans="1:7" ht="19.5" customHeight="1" x14ac:dyDescent="0.3">
      <c r="A76" s="36">
        <v>2015</v>
      </c>
      <c r="B76" s="36" t="s">
        <v>296</v>
      </c>
      <c r="C76" s="8">
        <f t="shared" si="1"/>
        <v>0</v>
      </c>
      <c r="D76" s="8">
        <f t="shared" si="1"/>
        <v>0</v>
      </c>
      <c r="E76" s="8">
        <f t="shared" si="1"/>
        <v>7</v>
      </c>
      <c r="F76" s="8">
        <f t="shared" si="3"/>
        <v>7</v>
      </c>
      <c r="G76" s="26">
        <f t="shared" si="2"/>
        <v>0</v>
      </c>
    </row>
    <row r="77" spans="1:7" ht="19.5" customHeight="1" x14ac:dyDescent="0.3">
      <c r="A77" s="36">
        <v>2015</v>
      </c>
      <c r="B77" s="36" t="s">
        <v>313</v>
      </c>
      <c r="C77" s="8">
        <f t="shared" si="1"/>
        <v>4</v>
      </c>
      <c r="D77" s="8">
        <f t="shared" si="1"/>
        <v>0</v>
      </c>
      <c r="E77" s="8">
        <f t="shared" si="1"/>
        <v>2</v>
      </c>
      <c r="F77" s="8">
        <f t="shared" si="3"/>
        <v>6</v>
      </c>
      <c r="G77" s="26">
        <f t="shared" si="2"/>
        <v>1</v>
      </c>
    </row>
    <row r="78" spans="1:7" ht="19.5" customHeight="1" x14ac:dyDescent="0.3">
      <c r="A78" s="36">
        <v>2015</v>
      </c>
      <c r="B78" s="36" t="s">
        <v>326</v>
      </c>
      <c r="C78" s="8">
        <f t="shared" si="1"/>
        <v>0</v>
      </c>
      <c r="D78" s="8">
        <f t="shared" si="1"/>
        <v>0</v>
      </c>
      <c r="E78" s="8">
        <f t="shared" si="1"/>
        <v>7</v>
      </c>
      <c r="F78" s="8">
        <f t="shared" si="3"/>
        <v>7</v>
      </c>
      <c r="G78" s="26">
        <f t="shared" si="2"/>
        <v>0</v>
      </c>
    </row>
    <row r="79" spans="1:7" ht="19.5" customHeight="1" x14ac:dyDescent="0.3">
      <c r="A79" s="36">
        <v>2015</v>
      </c>
      <c r="B79" s="36" t="s">
        <v>343</v>
      </c>
      <c r="C79" s="8">
        <f t="shared" si="1"/>
        <v>0</v>
      </c>
      <c r="D79" s="8">
        <f t="shared" si="1"/>
        <v>0</v>
      </c>
      <c r="E79" s="8">
        <f t="shared" si="1"/>
        <v>7</v>
      </c>
      <c r="F79" s="8">
        <f t="shared" si="3"/>
        <v>7</v>
      </c>
      <c r="G79" s="26">
        <f t="shared" si="2"/>
        <v>0</v>
      </c>
    </row>
    <row r="80" spans="1:7" ht="19.5" customHeight="1" x14ac:dyDescent="0.3">
      <c r="A80" s="36">
        <v>2015</v>
      </c>
      <c r="B80" s="36" t="s">
        <v>360</v>
      </c>
      <c r="C80" s="8">
        <f t="shared" si="1"/>
        <v>0</v>
      </c>
      <c r="D80" s="8">
        <f t="shared" si="1"/>
        <v>2</v>
      </c>
      <c r="E80" s="8">
        <f t="shared" si="1"/>
        <v>4</v>
      </c>
      <c r="F80" s="8">
        <f t="shared" si="3"/>
        <v>6</v>
      </c>
      <c r="G80" s="26">
        <f t="shared" si="2"/>
        <v>1</v>
      </c>
    </row>
    <row r="81" spans="1:7" ht="19.5" customHeight="1" x14ac:dyDescent="0.3">
      <c r="A81" s="36">
        <v>2015</v>
      </c>
      <c r="B81" s="36" t="s">
        <v>374</v>
      </c>
      <c r="C81" s="8">
        <f t="shared" si="1"/>
        <v>0</v>
      </c>
      <c r="D81" s="8">
        <f t="shared" si="1"/>
        <v>0</v>
      </c>
      <c r="E81" s="8">
        <f t="shared" si="1"/>
        <v>7</v>
      </c>
      <c r="F81" s="8">
        <f t="shared" si="3"/>
        <v>7</v>
      </c>
      <c r="G81" s="26">
        <f t="shared" si="2"/>
        <v>0</v>
      </c>
    </row>
    <row r="82" spans="1:7" ht="19.5" customHeight="1" x14ac:dyDescent="0.3">
      <c r="A82" s="36">
        <v>2015</v>
      </c>
      <c r="B82" s="36" t="s">
        <v>392</v>
      </c>
      <c r="C82" s="8">
        <f t="shared" si="1"/>
        <v>0</v>
      </c>
      <c r="D82" s="8">
        <f t="shared" si="1"/>
        <v>0</v>
      </c>
      <c r="E82" s="8">
        <f t="shared" si="1"/>
        <v>8</v>
      </c>
      <c r="F82" s="8">
        <f t="shared" si="3"/>
        <v>8</v>
      </c>
      <c r="G82" s="26">
        <f t="shared" si="2"/>
        <v>0</v>
      </c>
    </row>
    <row r="83" spans="1:7" ht="19.5" customHeight="1" x14ac:dyDescent="0.3">
      <c r="A83" s="36">
        <v>2016</v>
      </c>
      <c r="B83" s="36" t="s">
        <v>152</v>
      </c>
      <c r="C83" s="8">
        <f t="shared" si="1"/>
        <v>0</v>
      </c>
      <c r="D83" s="8">
        <f t="shared" si="1"/>
        <v>0</v>
      </c>
      <c r="E83" s="8">
        <f t="shared" si="1"/>
        <v>14</v>
      </c>
      <c r="F83" s="8">
        <f t="shared" si="3"/>
        <v>14</v>
      </c>
      <c r="G83" s="26">
        <f t="shared" si="2"/>
        <v>0</v>
      </c>
    </row>
    <row r="84" spans="1:7" ht="19.5" customHeight="1" x14ac:dyDescent="0.3">
      <c r="A84" s="36">
        <v>2016</v>
      </c>
      <c r="B84" s="36" t="s">
        <v>183</v>
      </c>
      <c r="C84" s="8">
        <f t="shared" si="1"/>
        <v>1</v>
      </c>
      <c r="D84" s="8">
        <f t="shared" si="1"/>
        <v>3</v>
      </c>
      <c r="E84" s="8">
        <f t="shared" si="1"/>
        <v>3</v>
      </c>
      <c r="F84" s="8">
        <f t="shared" si="3"/>
        <v>7</v>
      </c>
      <c r="G84" s="26">
        <f t="shared" si="2"/>
        <v>1</v>
      </c>
    </row>
    <row r="85" spans="1:7" ht="19.5" customHeight="1" x14ac:dyDescent="0.3">
      <c r="A85" s="36">
        <v>2016</v>
      </c>
      <c r="B85" s="36" t="s">
        <v>212</v>
      </c>
      <c r="C85" s="8">
        <f t="shared" si="1"/>
        <v>2</v>
      </c>
      <c r="D85" s="8">
        <f t="shared" si="1"/>
        <v>0</v>
      </c>
      <c r="E85" s="8">
        <f t="shared" si="1"/>
        <v>5</v>
      </c>
      <c r="F85" s="8">
        <f t="shared" si="3"/>
        <v>7</v>
      </c>
      <c r="G85" s="26">
        <f t="shared" si="2"/>
        <v>1</v>
      </c>
    </row>
    <row r="86" spans="1:7" ht="19.5" customHeight="1" x14ac:dyDescent="0.3">
      <c r="A86" s="36">
        <v>2016</v>
      </c>
      <c r="B86" s="36" t="s">
        <v>227</v>
      </c>
      <c r="C86" s="8">
        <f t="shared" si="1"/>
        <v>2</v>
      </c>
      <c r="D86" s="8">
        <f t="shared" si="1"/>
        <v>1</v>
      </c>
      <c r="E86" s="8">
        <f t="shared" si="1"/>
        <v>8</v>
      </c>
      <c r="F86" s="8">
        <f t="shared" si="3"/>
        <v>11</v>
      </c>
      <c r="G86" s="26">
        <f t="shared" si="2"/>
        <v>1</v>
      </c>
    </row>
    <row r="87" spans="1:7" ht="19.5" customHeight="1" x14ac:dyDescent="0.3">
      <c r="A87" s="36">
        <v>2016</v>
      </c>
      <c r="B87" s="36" t="s">
        <v>257</v>
      </c>
      <c r="C87" s="8">
        <f t="shared" si="1"/>
        <v>6</v>
      </c>
      <c r="D87" s="8">
        <f t="shared" si="1"/>
        <v>6</v>
      </c>
      <c r="E87" s="8">
        <f t="shared" si="1"/>
        <v>1</v>
      </c>
      <c r="F87" s="8">
        <f t="shared" si="3"/>
        <v>13</v>
      </c>
      <c r="G87" s="26">
        <f t="shared" si="2"/>
        <v>1</v>
      </c>
    </row>
    <row r="88" spans="1:7" ht="19.5" customHeight="1" x14ac:dyDescent="0.3">
      <c r="A88" s="36">
        <v>2016</v>
      </c>
      <c r="B88" s="36" t="s">
        <v>282</v>
      </c>
      <c r="C88" s="8">
        <f t="shared" ref="C88:E102" si="4">COUNTIFS($A$404:$A$709,$A88,$B$404:$B$709,38,$E$404:$E$709,$B88,$O$404:$O$709,C$67)</f>
        <v>2</v>
      </c>
      <c r="D88" s="8">
        <f t="shared" si="4"/>
        <v>0</v>
      </c>
      <c r="E88" s="8">
        <f t="shared" si="4"/>
        <v>7</v>
      </c>
      <c r="F88" s="8">
        <f t="shared" si="3"/>
        <v>9</v>
      </c>
      <c r="G88" s="26">
        <f t="shared" si="2"/>
        <v>1</v>
      </c>
    </row>
    <row r="89" spans="1:7" ht="19.5" customHeight="1" x14ac:dyDescent="0.3">
      <c r="A89" s="36">
        <v>2016</v>
      </c>
      <c r="B89" s="36" t="s">
        <v>296</v>
      </c>
      <c r="C89" s="8">
        <f t="shared" si="4"/>
        <v>1</v>
      </c>
      <c r="D89" s="8">
        <f t="shared" si="4"/>
        <v>1</v>
      </c>
      <c r="E89" s="8">
        <f t="shared" si="4"/>
        <v>6</v>
      </c>
      <c r="F89" s="8">
        <f t="shared" si="3"/>
        <v>8</v>
      </c>
      <c r="G89" s="26">
        <f t="shared" si="2"/>
        <v>1</v>
      </c>
    </row>
    <row r="90" spans="1:7" ht="19.5" customHeight="1" x14ac:dyDescent="0.3">
      <c r="A90" s="36">
        <v>2016</v>
      </c>
      <c r="B90" s="36" t="s">
        <v>326</v>
      </c>
      <c r="C90" s="8">
        <f t="shared" si="4"/>
        <v>0</v>
      </c>
      <c r="D90" s="8">
        <f t="shared" si="4"/>
        <v>0</v>
      </c>
      <c r="E90" s="8">
        <f t="shared" si="4"/>
        <v>9</v>
      </c>
      <c r="F90" s="8">
        <f t="shared" si="3"/>
        <v>9</v>
      </c>
      <c r="G90" s="26">
        <f t="shared" si="2"/>
        <v>0</v>
      </c>
    </row>
    <row r="91" spans="1:7" ht="19.5" customHeight="1" x14ac:dyDescent="0.3">
      <c r="A91" s="36">
        <v>2016</v>
      </c>
      <c r="B91" s="36" t="s">
        <v>592</v>
      </c>
      <c r="C91" s="8">
        <f t="shared" si="4"/>
        <v>7</v>
      </c>
      <c r="D91" s="8">
        <f t="shared" si="4"/>
        <v>0</v>
      </c>
      <c r="E91" s="8">
        <f t="shared" si="4"/>
        <v>2</v>
      </c>
      <c r="F91" s="8">
        <f t="shared" si="3"/>
        <v>9</v>
      </c>
      <c r="G91" s="26">
        <f t="shared" si="2"/>
        <v>1</v>
      </c>
    </row>
    <row r="92" spans="1:7" ht="19.5" customHeight="1" x14ac:dyDescent="0.3">
      <c r="A92" s="36">
        <v>2016</v>
      </c>
      <c r="B92" s="36" t="s">
        <v>374</v>
      </c>
      <c r="C92" s="8">
        <f t="shared" si="4"/>
        <v>0</v>
      </c>
      <c r="D92" s="8">
        <f t="shared" si="4"/>
        <v>1</v>
      </c>
      <c r="E92" s="8">
        <f t="shared" si="4"/>
        <v>9</v>
      </c>
      <c r="F92" s="8">
        <f t="shared" si="3"/>
        <v>10</v>
      </c>
      <c r="G92" s="26">
        <f t="shared" si="2"/>
        <v>1</v>
      </c>
    </row>
    <row r="93" spans="1:7" ht="19.5" customHeight="1" x14ac:dyDescent="0.3">
      <c r="A93" s="36">
        <v>2017</v>
      </c>
      <c r="B93" s="36" t="s">
        <v>152</v>
      </c>
      <c r="C93" s="8">
        <f t="shared" si="4"/>
        <v>0</v>
      </c>
      <c r="D93" s="8">
        <f t="shared" si="4"/>
        <v>0</v>
      </c>
      <c r="E93" s="8">
        <f t="shared" si="4"/>
        <v>14</v>
      </c>
      <c r="F93" s="8">
        <f t="shared" si="3"/>
        <v>14</v>
      </c>
      <c r="G93" s="26">
        <f t="shared" si="2"/>
        <v>0</v>
      </c>
    </row>
    <row r="94" spans="1:7" ht="19.5" customHeight="1" x14ac:dyDescent="0.3">
      <c r="A94" s="36">
        <v>2017</v>
      </c>
      <c r="B94" s="36" t="s">
        <v>183</v>
      </c>
      <c r="C94" s="8">
        <f t="shared" si="4"/>
        <v>1</v>
      </c>
      <c r="D94" s="8">
        <f t="shared" si="4"/>
        <v>3</v>
      </c>
      <c r="E94" s="8">
        <f t="shared" si="4"/>
        <v>3</v>
      </c>
      <c r="F94" s="8">
        <f t="shared" si="3"/>
        <v>7</v>
      </c>
      <c r="G94" s="26">
        <f t="shared" si="2"/>
        <v>1</v>
      </c>
    </row>
    <row r="95" spans="1:7" ht="19.5" customHeight="1" x14ac:dyDescent="0.3">
      <c r="A95" s="36">
        <v>2017</v>
      </c>
      <c r="B95" s="36" t="s">
        <v>212</v>
      </c>
      <c r="C95" s="8">
        <f t="shared" si="4"/>
        <v>0</v>
      </c>
      <c r="D95" s="8">
        <f t="shared" si="4"/>
        <v>0</v>
      </c>
      <c r="E95" s="8">
        <f t="shared" si="4"/>
        <v>7</v>
      </c>
      <c r="F95" s="8">
        <f t="shared" si="3"/>
        <v>7</v>
      </c>
      <c r="G95" s="26">
        <f t="shared" si="2"/>
        <v>0</v>
      </c>
    </row>
    <row r="96" spans="1:7" ht="19.5" customHeight="1" x14ac:dyDescent="0.3">
      <c r="A96" s="36">
        <v>2017</v>
      </c>
      <c r="B96" s="36" t="s">
        <v>227</v>
      </c>
      <c r="C96" s="8">
        <f t="shared" si="4"/>
        <v>2</v>
      </c>
      <c r="D96" s="8">
        <f t="shared" si="4"/>
        <v>0</v>
      </c>
      <c r="E96" s="8">
        <f t="shared" si="4"/>
        <v>7</v>
      </c>
      <c r="F96" s="8">
        <f t="shared" si="3"/>
        <v>9</v>
      </c>
      <c r="G96" s="26">
        <f t="shared" si="2"/>
        <v>1</v>
      </c>
    </row>
    <row r="97" spans="1:7" ht="19.5" customHeight="1" x14ac:dyDescent="0.3">
      <c r="A97" s="36">
        <v>2017</v>
      </c>
      <c r="B97" s="36" t="s">
        <v>257</v>
      </c>
      <c r="C97" s="8">
        <f t="shared" si="4"/>
        <v>6</v>
      </c>
      <c r="D97" s="8">
        <f t="shared" si="4"/>
        <v>5</v>
      </c>
      <c r="E97" s="8">
        <f t="shared" si="4"/>
        <v>3</v>
      </c>
      <c r="F97" s="8">
        <f t="shared" si="3"/>
        <v>14</v>
      </c>
      <c r="G97" s="26">
        <f t="shared" si="2"/>
        <v>1</v>
      </c>
    </row>
    <row r="98" spans="1:7" ht="19.5" customHeight="1" x14ac:dyDescent="0.3">
      <c r="A98" s="36">
        <v>2017</v>
      </c>
      <c r="B98" s="36" t="s">
        <v>282</v>
      </c>
      <c r="C98" s="8">
        <f t="shared" si="4"/>
        <v>2</v>
      </c>
      <c r="D98" s="8">
        <f t="shared" si="4"/>
        <v>0</v>
      </c>
      <c r="E98" s="8">
        <f t="shared" si="4"/>
        <v>6</v>
      </c>
      <c r="F98" s="8">
        <f t="shared" si="3"/>
        <v>8</v>
      </c>
      <c r="G98" s="26">
        <f t="shared" si="2"/>
        <v>1</v>
      </c>
    </row>
    <row r="99" spans="1:7" ht="19.5" customHeight="1" x14ac:dyDescent="0.3">
      <c r="A99" s="36">
        <v>2017</v>
      </c>
      <c r="B99" s="36" t="s">
        <v>296</v>
      </c>
      <c r="C99" s="8">
        <f t="shared" si="4"/>
        <v>1</v>
      </c>
      <c r="D99" s="8">
        <f t="shared" si="4"/>
        <v>0</v>
      </c>
      <c r="E99" s="8">
        <f t="shared" si="4"/>
        <v>7</v>
      </c>
      <c r="F99" s="8">
        <f t="shared" si="3"/>
        <v>8</v>
      </c>
      <c r="G99" s="26">
        <f t="shared" si="2"/>
        <v>1</v>
      </c>
    </row>
    <row r="100" spans="1:7" ht="19.5" customHeight="1" x14ac:dyDescent="0.3">
      <c r="A100" s="36">
        <v>2017</v>
      </c>
      <c r="B100" s="36" t="s">
        <v>326</v>
      </c>
      <c r="C100" s="8">
        <f t="shared" si="4"/>
        <v>0</v>
      </c>
      <c r="D100" s="8">
        <f t="shared" si="4"/>
        <v>0</v>
      </c>
      <c r="E100" s="8">
        <f t="shared" si="4"/>
        <v>9</v>
      </c>
      <c r="F100" s="8">
        <f t="shared" si="3"/>
        <v>9</v>
      </c>
      <c r="G100" s="26">
        <f t="shared" si="2"/>
        <v>0</v>
      </c>
    </row>
    <row r="101" spans="1:7" ht="19.5" customHeight="1" x14ac:dyDescent="0.3">
      <c r="A101" s="36">
        <v>2017</v>
      </c>
      <c r="B101" s="36" t="s">
        <v>592</v>
      </c>
      <c r="C101" s="8">
        <f t="shared" si="4"/>
        <v>8</v>
      </c>
      <c r="D101" s="8">
        <f t="shared" si="4"/>
        <v>0</v>
      </c>
      <c r="E101" s="8">
        <f t="shared" si="4"/>
        <v>2</v>
      </c>
      <c r="F101" s="8">
        <f t="shared" si="3"/>
        <v>10</v>
      </c>
      <c r="G101" s="26">
        <f t="shared" si="2"/>
        <v>1</v>
      </c>
    </row>
    <row r="102" spans="1:7" ht="19.5" customHeight="1" x14ac:dyDescent="0.3">
      <c r="A102" s="36">
        <v>2017</v>
      </c>
      <c r="B102" s="36" t="s">
        <v>374</v>
      </c>
      <c r="C102" s="8">
        <f t="shared" si="4"/>
        <v>0</v>
      </c>
      <c r="D102" s="8">
        <f t="shared" si="4"/>
        <v>1</v>
      </c>
      <c r="E102" s="8">
        <f t="shared" si="4"/>
        <v>9</v>
      </c>
      <c r="F102" s="8">
        <f t="shared" si="3"/>
        <v>10</v>
      </c>
      <c r="G102" s="26">
        <f t="shared" si="2"/>
        <v>1</v>
      </c>
    </row>
    <row r="103" spans="1:7" ht="19.5" customHeight="1" x14ac:dyDescent="0.3">
      <c r="A103" s="14"/>
      <c r="B103" s="18"/>
      <c r="C103" s="18"/>
      <c r="D103" s="18"/>
      <c r="E103" s="18"/>
      <c r="F103" s="18"/>
    </row>
    <row r="104" spans="1:7" ht="19.5" customHeight="1" x14ac:dyDescent="0.3">
      <c r="A104" s="14"/>
      <c r="B104" s="22"/>
      <c r="C104" s="22"/>
      <c r="D104" s="22"/>
      <c r="E104" s="22"/>
      <c r="F104" s="22"/>
    </row>
    <row r="105" spans="1:7" ht="19.5" customHeight="1" x14ac:dyDescent="0.3">
      <c r="A105" s="14"/>
      <c r="B105" s="22"/>
      <c r="C105" s="22"/>
      <c r="D105" s="22"/>
      <c r="E105" s="22"/>
      <c r="F105" s="22"/>
    </row>
    <row r="106" spans="1:7" ht="19.5" customHeight="1" x14ac:dyDescent="0.3">
      <c r="A106" s="37" t="s">
        <v>739</v>
      </c>
      <c r="B106" s="22"/>
      <c r="C106" s="149" t="s">
        <v>740</v>
      </c>
      <c r="D106" s="149"/>
      <c r="E106" s="149"/>
      <c r="F106" s="149"/>
    </row>
    <row r="107" spans="1:7" ht="19.5" customHeight="1" x14ac:dyDescent="0.3">
      <c r="A107" s="23" t="s">
        <v>732</v>
      </c>
      <c r="B107" s="23" t="s">
        <v>49</v>
      </c>
      <c r="C107" s="24" t="s">
        <v>115</v>
      </c>
      <c r="D107" s="24" t="s">
        <v>116</v>
      </c>
      <c r="E107" s="24" t="s">
        <v>117</v>
      </c>
      <c r="F107" s="24" t="s">
        <v>118</v>
      </c>
    </row>
    <row r="108" spans="1:7" ht="19.5" customHeight="1" x14ac:dyDescent="0.3">
      <c r="A108" s="36">
        <v>2015</v>
      </c>
      <c r="B108" s="36" t="s">
        <v>53</v>
      </c>
      <c r="C108" s="39">
        <f>COUNTIFS($A$147:$A$359,$A108,$C$147:$C$359,$B108,$K$147:$K$359,C$107,$R$147:$R$359,"1")</f>
        <v>0</v>
      </c>
      <c r="D108" s="39">
        <f t="shared" ref="D108:F123" si="5">COUNTIFS($A$147:$A$359,$A108,$C$147:$C$359,$B108,$K$147:$K$359,D$107,$R$147:$R$359,"1")</f>
        <v>0</v>
      </c>
      <c r="E108" s="39">
        <f t="shared" si="5"/>
        <v>0</v>
      </c>
      <c r="F108" s="39">
        <f t="shared" si="5"/>
        <v>0</v>
      </c>
    </row>
    <row r="109" spans="1:7" ht="19.5" customHeight="1" x14ac:dyDescent="0.3">
      <c r="A109" s="36">
        <v>2015</v>
      </c>
      <c r="B109" s="36" t="s">
        <v>54</v>
      </c>
      <c r="C109" s="39">
        <f t="shared" ref="C109:F142" si="6">COUNTIFS($A$147:$A$359,$A109,$C$147:$C$359,$B109,$K$147:$K$359,C$107,$R$147:$R$359,"1")</f>
        <v>0</v>
      </c>
      <c r="D109" s="39">
        <f t="shared" si="5"/>
        <v>0</v>
      </c>
      <c r="E109" s="39">
        <f t="shared" si="5"/>
        <v>0</v>
      </c>
      <c r="F109" s="39">
        <f t="shared" si="5"/>
        <v>0</v>
      </c>
    </row>
    <row r="110" spans="1:7" ht="19.5" customHeight="1" x14ac:dyDescent="0.3">
      <c r="A110" s="36">
        <v>2015</v>
      </c>
      <c r="B110" s="36" t="s">
        <v>57</v>
      </c>
      <c r="C110" s="39">
        <f t="shared" si="6"/>
        <v>0</v>
      </c>
      <c r="D110" s="39">
        <f t="shared" si="5"/>
        <v>0</v>
      </c>
      <c r="E110" s="39">
        <f t="shared" si="5"/>
        <v>0</v>
      </c>
      <c r="F110" s="39">
        <f t="shared" si="5"/>
        <v>0</v>
      </c>
    </row>
    <row r="111" spans="1:7" ht="19.5" customHeight="1" x14ac:dyDescent="0.3">
      <c r="A111" s="36">
        <v>2015</v>
      </c>
      <c r="B111" s="36" t="s">
        <v>58</v>
      </c>
      <c r="C111" s="39">
        <f t="shared" si="6"/>
        <v>0</v>
      </c>
      <c r="D111" s="39">
        <f t="shared" si="5"/>
        <v>0</v>
      </c>
      <c r="E111" s="39">
        <f t="shared" si="5"/>
        <v>0</v>
      </c>
      <c r="F111" s="39">
        <f t="shared" si="5"/>
        <v>0</v>
      </c>
    </row>
    <row r="112" spans="1:7" ht="19.5" customHeight="1" x14ac:dyDescent="0.3">
      <c r="A112" s="36">
        <v>2015</v>
      </c>
      <c r="B112" s="36" t="s">
        <v>60</v>
      </c>
      <c r="C112" s="39">
        <f t="shared" si="6"/>
        <v>0</v>
      </c>
      <c r="D112" s="39">
        <f t="shared" si="5"/>
        <v>0</v>
      </c>
      <c r="E112" s="39">
        <f t="shared" si="5"/>
        <v>0</v>
      </c>
      <c r="F112" s="39">
        <f t="shared" si="5"/>
        <v>0</v>
      </c>
    </row>
    <row r="113" spans="1:6" ht="19.5" customHeight="1" x14ac:dyDescent="0.3">
      <c r="A113" s="36">
        <v>2015</v>
      </c>
      <c r="B113" s="36" t="s">
        <v>52</v>
      </c>
      <c r="C113" s="39">
        <f t="shared" si="6"/>
        <v>0</v>
      </c>
      <c r="D113" s="39">
        <f t="shared" si="5"/>
        <v>0</v>
      </c>
      <c r="E113" s="39">
        <f t="shared" si="5"/>
        <v>0</v>
      </c>
      <c r="F113" s="39">
        <f t="shared" si="5"/>
        <v>0</v>
      </c>
    </row>
    <row r="114" spans="1:6" ht="19.5" customHeight="1" x14ac:dyDescent="0.3">
      <c r="A114" s="36">
        <v>2015</v>
      </c>
      <c r="B114" s="36" t="s">
        <v>64</v>
      </c>
      <c r="C114" s="39">
        <f t="shared" si="6"/>
        <v>0</v>
      </c>
      <c r="D114" s="39">
        <f t="shared" si="5"/>
        <v>0</v>
      </c>
      <c r="E114" s="39">
        <f t="shared" si="5"/>
        <v>0</v>
      </c>
      <c r="F114" s="39">
        <f t="shared" si="5"/>
        <v>0</v>
      </c>
    </row>
    <row r="115" spans="1:6" ht="19.5" customHeight="1" x14ac:dyDescent="0.3">
      <c r="A115" s="36">
        <v>2015</v>
      </c>
      <c r="B115" s="36" t="s">
        <v>66</v>
      </c>
      <c r="C115" s="39">
        <f t="shared" si="6"/>
        <v>0</v>
      </c>
      <c r="D115" s="39">
        <f t="shared" si="5"/>
        <v>0</v>
      </c>
      <c r="E115" s="39">
        <f t="shared" si="5"/>
        <v>0</v>
      </c>
      <c r="F115" s="39">
        <f t="shared" si="5"/>
        <v>0</v>
      </c>
    </row>
    <row r="116" spans="1:6" ht="19.5" customHeight="1" x14ac:dyDescent="0.3">
      <c r="A116" s="36">
        <v>2015</v>
      </c>
      <c r="B116" s="36" t="s">
        <v>68</v>
      </c>
      <c r="C116" s="39">
        <f t="shared" si="6"/>
        <v>0</v>
      </c>
      <c r="D116" s="39">
        <f t="shared" si="5"/>
        <v>0</v>
      </c>
      <c r="E116" s="39">
        <f t="shared" si="5"/>
        <v>0</v>
      </c>
      <c r="F116" s="39">
        <f t="shared" si="5"/>
        <v>0</v>
      </c>
    </row>
    <row r="117" spans="1:6" ht="19.5" customHeight="1" x14ac:dyDescent="0.3">
      <c r="A117" s="36">
        <v>2015</v>
      </c>
      <c r="B117" s="36" t="s">
        <v>72</v>
      </c>
      <c r="C117" s="39">
        <f t="shared" si="6"/>
        <v>0</v>
      </c>
      <c r="D117" s="39">
        <f t="shared" si="5"/>
        <v>0</v>
      </c>
      <c r="E117" s="39">
        <f t="shared" si="5"/>
        <v>0</v>
      </c>
      <c r="F117" s="39">
        <f t="shared" si="5"/>
        <v>0</v>
      </c>
    </row>
    <row r="118" spans="1:6" ht="19.5" customHeight="1" x14ac:dyDescent="0.3">
      <c r="A118" s="36">
        <v>2015</v>
      </c>
      <c r="B118" s="36" t="s">
        <v>69</v>
      </c>
      <c r="C118" s="39">
        <f t="shared" si="6"/>
        <v>0</v>
      </c>
      <c r="D118" s="39">
        <f t="shared" si="5"/>
        <v>0</v>
      </c>
      <c r="E118" s="39">
        <f t="shared" si="5"/>
        <v>0</v>
      </c>
      <c r="F118" s="39">
        <f t="shared" si="5"/>
        <v>0</v>
      </c>
    </row>
    <row r="119" spans="1:6" ht="19.5" customHeight="1" x14ac:dyDescent="0.3">
      <c r="A119" s="36">
        <v>2015</v>
      </c>
      <c r="B119" s="36" t="s">
        <v>61</v>
      </c>
      <c r="C119" s="39">
        <f t="shared" si="6"/>
        <v>0</v>
      </c>
      <c r="D119" s="39">
        <f t="shared" si="5"/>
        <v>0</v>
      </c>
      <c r="E119" s="39">
        <f t="shared" si="5"/>
        <v>0</v>
      </c>
      <c r="F119" s="39">
        <f t="shared" si="5"/>
        <v>0</v>
      </c>
    </row>
    <row r="120" spans="1:6" ht="19.5" customHeight="1" x14ac:dyDescent="0.3">
      <c r="A120" s="36">
        <v>2015</v>
      </c>
      <c r="B120" s="36" t="s">
        <v>59</v>
      </c>
      <c r="C120" s="39">
        <f t="shared" si="6"/>
        <v>0</v>
      </c>
      <c r="D120" s="39">
        <f t="shared" si="5"/>
        <v>0</v>
      </c>
      <c r="E120" s="39">
        <f t="shared" si="5"/>
        <v>0</v>
      </c>
      <c r="F120" s="39">
        <f t="shared" si="5"/>
        <v>0</v>
      </c>
    </row>
    <row r="121" spans="1:6" ht="19.5" customHeight="1" x14ac:dyDescent="0.3">
      <c r="A121" s="36">
        <v>2015</v>
      </c>
      <c r="B121" s="36" t="s">
        <v>62</v>
      </c>
      <c r="C121" s="39">
        <f t="shared" si="6"/>
        <v>0</v>
      </c>
      <c r="D121" s="39">
        <f t="shared" si="5"/>
        <v>0</v>
      </c>
      <c r="E121" s="39">
        <f t="shared" si="5"/>
        <v>0</v>
      </c>
      <c r="F121" s="39">
        <f t="shared" si="5"/>
        <v>0</v>
      </c>
    </row>
    <row r="122" spans="1:6" ht="19.5" customHeight="1" x14ac:dyDescent="0.3">
      <c r="A122" s="36">
        <v>2015</v>
      </c>
      <c r="B122" s="36" t="s">
        <v>55</v>
      </c>
      <c r="C122" s="39">
        <f t="shared" si="6"/>
        <v>0</v>
      </c>
      <c r="D122" s="39">
        <f t="shared" si="5"/>
        <v>0</v>
      </c>
      <c r="E122" s="39">
        <f t="shared" si="5"/>
        <v>0</v>
      </c>
      <c r="F122" s="39">
        <f t="shared" si="5"/>
        <v>0</v>
      </c>
    </row>
    <row r="123" spans="1:6" ht="19.5" customHeight="1" x14ac:dyDescent="0.3">
      <c r="A123" s="36">
        <v>2016</v>
      </c>
      <c r="B123" s="36" t="s">
        <v>56</v>
      </c>
      <c r="C123" s="39">
        <f t="shared" si="6"/>
        <v>0</v>
      </c>
      <c r="D123" s="39">
        <f t="shared" si="5"/>
        <v>0</v>
      </c>
      <c r="E123" s="39">
        <f t="shared" si="5"/>
        <v>0</v>
      </c>
      <c r="F123" s="39">
        <f t="shared" si="5"/>
        <v>13</v>
      </c>
    </row>
    <row r="124" spans="1:6" ht="19.5" customHeight="1" x14ac:dyDescent="0.3">
      <c r="A124" s="36">
        <v>2016</v>
      </c>
      <c r="B124" s="36" t="s">
        <v>58</v>
      </c>
      <c r="C124" s="39">
        <f t="shared" si="6"/>
        <v>1</v>
      </c>
      <c r="D124" s="39">
        <f t="shared" si="6"/>
        <v>4</v>
      </c>
      <c r="E124" s="39">
        <f t="shared" si="6"/>
        <v>1</v>
      </c>
      <c r="F124" s="39">
        <f t="shared" si="6"/>
        <v>6</v>
      </c>
    </row>
    <row r="125" spans="1:6" ht="19.5" customHeight="1" x14ac:dyDescent="0.3">
      <c r="A125" s="36">
        <v>2016</v>
      </c>
      <c r="B125" s="36" t="s">
        <v>60</v>
      </c>
      <c r="C125" s="39">
        <f t="shared" si="6"/>
        <v>2</v>
      </c>
      <c r="D125" s="39">
        <f t="shared" si="6"/>
        <v>2</v>
      </c>
      <c r="E125" s="39">
        <f t="shared" si="6"/>
        <v>2</v>
      </c>
      <c r="F125" s="39">
        <f t="shared" si="6"/>
        <v>6</v>
      </c>
    </row>
    <row r="126" spans="1:6" ht="19.5" customHeight="1" x14ac:dyDescent="0.3">
      <c r="A126" s="36">
        <v>2016</v>
      </c>
      <c r="B126" s="36" t="s">
        <v>52</v>
      </c>
      <c r="C126" s="39">
        <f t="shared" si="6"/>
        <v>2</v>
      </c>
      <c r="D126" s="39">
        <f t="shared" si="6"/>
        <v>3</v>
      </c>
      <c r="E126" s="39">
        <f t="shared" si="6"/>
        <v>2</v>
      </c>
      <c r="F126" s="39">
        <f t="shared" si="6"/>
        <v>10</v>
      </c>
    </row>
    <row r="127" spans="1:6" ht="19.5" customHeight="1" x14ac:dyDescent="0.3">
      <c r="A127" s="36">
        <v>2016</v>
      </c>
      <c r="B127" s="36" t="s">
        <v>64</v>
      </c>
      <c r="C127" s="39">
        <f t="shared" si="6"/>
        <v>7</v>
      </c>
      <c r="D127" s="39">
        <f t="shared" si="6"/>
        <v>12</v>
      </c>
      <c r="E127" s="39">
        <f t="shared" si="6"/>
        <v>6</v>
      </c>
      <c r="F127" s="39">
        <f t="shared" si="6"/>
        <v>12</v>
      </c>
    </row>
    <row r="128" spans="1:6" ht="19.5" customHeight="1" x14ac:dyDescent="0.3">
      <c r="A128" s="36">
        <v>2016</v>
      </c>
      <c r="B128" s="36" t="s">
        <v>66</v>
      </c>
      <c r="C128" s="39">
        <f t="shared" si="6"/>
        <v>2</v>
      </c>
      <c r="D128" s="39">
        <f t="shared" si="6"/>
        <v>2</v>
      </c>
      <c r="E128" s="39">
        <f t="shared" si="6"/>
        <v>2</v>
      </c>
      <c r="F128" s="39">
        <f t="shared" si="6"/>
        <v>8</v>
      </c>
    </row>
    <row r="129" spans="1:6" ht="19.5" customHeight="1" x14ac:dyDescent="0.3">
      <c r="A129" s="36">
        <v>2016</v>
      </c>
      <c r="B129" s="36" t="s">
        <v>68</v>
      </c>
      <c r="C129" s="39">
        <f t="shared" si="6"/>
        <v>1</v>
      </c>
      <c r="D129" s="39">
        <f t="shared" si="6"/>
        <v>2</v>
      </c>
      <c r="E129" s="39">
        <f t="shared" si="6"/>
        <v>2</v>
      </c>
      <c r="F129" s="39">
        <f t="shared" si="6"/>
        <v>7</v>
      </c>
    </row>
    <row r="130" spans="1:6" ht="19.5" customHeight="1" x14ac:dyDescent="0.3">
      <c r="A130" s="36">
        <v>2016</v>
      </c>
      <c r="B130" s="36" t="s">
        <v>69</v>
      </c>
      <c r="C130" s="39">
        <f t="shared" si="6"/>
        <v>0</v>
      </c>
      <c r="D130" s="39">
        <f t="shared" si="6"/>
        <v>0</v>
      </c>
      <c r="E130" s="39">
        <f t="shared" si="6"/>
        <v>0</v>
      </c>
      <c r="F130" s="39">
        <f t="shared" si="6"/>
        <v>8</v>
      </c>
    </row>
    <row r="131" spans="1:6" ht="19.5" customHeight="1" x14ac:dyDescent="0.3">
      <c r="A131" s="36">
        <v>2016</v>
      </c>
      <c r="B131" s="36" t="s">
        <v>70</v>
      </c>
      <c r="C131" s="39">
        <f t="shared" si="6"/>
        <v>7</v>
      </c>
      <c r="D131" s="39">
        <f t="shared" si="6"/>
        <v>7</v>
      </c>
      <c r="E131" s="39">
        <f t="shared" si="6"/>
        <v>7</v>
      </c>
      <c r="F131" s="39">
        <f t="shared" si="6"/>
        <v>8</v>
      </c>
    </row>
    <row r="132" spans="1:6" ht="19.5" customHeight="1" x14ac:dyDescent="0.3">
      <c r="A132" s="36">
        <v>2016</v>
      </c>
      <c r="B132" s="36" t="s">
        <v>62</v>
      </c>
      <c r="C132" s="39">
        <f t="shared" si="6"/>
        <v>0</v>
      </c>
      <c r="D132" s="39">
        <f t="shared" si="6"/>
        <v>1</v>
      </c>
      <c r="E132" s="39">
        <f t="shared" si="6"/>
        <v>0</v>
      </c>
      <c r="F132" s="39">
        <f t="shared" si="6"/>
        <v>9</v>
      </c>
    </row>
    <row r="133" spans="1:6" ht="19.5" customHeight="1" x14ac:dyDescent="0.3">
      <c r="A133" s="36">
        <v>2017</v>
      </c>
      <c r="B133" s="36" t="s">
        <v>56</v>
      </c>
      <c r="C133" s="39">
        <f t="shared" si="6"/>
        <v>0</v>
      </c>
      <c r="D133" s="39">
        <f t="shared" si="6"/>
        <v>0</v>
      </c>
      <c r="E133" s="39">
        <f t="shared" si="6"/>
        <v>0</v>
      </c>
      <c r="F133" s="39">
        <f t="shared" si="6"/>
        <v>0</v>
      </c>
    </row>
    <row r="134" spans="1:6" ht="19.5" customHeight="1" x14ac:dyDescent="0.3">
      <c r="A134" s="36">
        <v>2017</v>
      </c>
      <c r="B134" s="36" t="s">
        <v>58</v>
      </c>
      <c r="C134" s="39">
        <f t="shared" si="6"/>
        <v>1</v>
      </c>
      <c r="D134" s="39">
        <f t="shared" si="6"/>
        <v>4</v>
      </c>
      <c r="E134" s="39">
        <f t="shared" si="6"/>
        <v>0</v>
      </c>
      <c r="F134" s="39">
        <f t="shared" si="6"/>
        <v>0</v>
      </c>
    </row>
    <row r="135" spans="1:6" ht="19.5" customHeight="1" x14ac:dyDescent="0.3">
      <c r="A135" s="36">
        <v>2017</v>
      </c>
      <c r="B135" s="36" t="s">
        <v>60</v>
      </c>
      <c r="C135" s="39">
        <f t="shared" si="6"/>
        <v>0</v>
      </c>
      <c r="D135" s="39">
        <f t="shared" si="6"/>
        <v>0</v>
      </c>
      <c r="E135" s="39">
        <f t="shared" si="6"/>
        <v>0</v>
      </c>
      <c r="F135" s="39">
        <f t="shared" si="6"/>
        <v>0</v>
      </c>
    </row>
    <row r="136" spans="1:6" ht="19.5" customHeight="1" x14ac:dyDescent="0.3">
      <c r="A136" s="36">
        <v>2017</v>
      </c>
      <c r="B136" s="36" t="s">
        <v>52</v>
      </c>
      <c r="C136" s="39">
        <f t="shared" si="6"/>
        <v>2</v>
      </c>
      <c r="D136" s="39">
        <f t="shared" si="6"/>
        <v>2</v>
      </c>
      <c r="E136" s="39">
        <f t="shared" si="6"/>
        <v>0</v>
      </c>
      <c r="F136" s="39">
        <f t="shared" si="6"/>
        <v>0</v>
      </c>
    </row>
    <row r="137" spans="1:6" ht="19.5" customHeight="1" x14ac:dyDescent="0.3">
      <c r="A137" s="36">
        <v>2017</v>
      </c>
      <c r="B137" s="36" t="s">
        <v>64</v>
      </c>
      <c r="C137" s="39">
        <f t="shared" si="6"/>
        <v>6</v>
      </c>
      <c r="D137" s="39">
        <f t="shared" si="6"/>
        <v>11</v>
      </c>
      <c r="E137" s="39">
        <f t="shared" si="6"/>
        <v>0</v>
      </c>
      <c r="F137" s="39">
        <f t="shared" si="6"/>
        <v>0</v>
      </c>
    </row>
    <row r="138" spans="1:6" ht="19.5" customHeight="1" x14ac:dyDescent="0.3">
      <c r="A138" s="36">
        <v>2017</v>
      </c>
      <c r="B138" s="36" t="s">
        <v>66</v>
      </c>
      <c r="C138" s="39">
        <f t="shared" si="6"/>
        <v>2</v>
      </c>
      <c r="D138" s="39">
        <f t="shared" si="6"/>
        <v>2</v>
      </c>
      <c r="E138" s="39">
        <f t="shared" si="6"/>
        <v>0</v>
      </c>
      <c r="F138" s="39">
        <f t="shared" si="6"/>
        <v>0</v>
      </c>
    </row>
    <row r="139" spans="1:6" ht="19.5" customHeight="1" x14ac:dyDescent="0.3">
      <c r="A139" s="36">
        <v>2017</v>
      </c>
      <c r="B139" s="36" t="s">
        <v>68</v>
      </c>
      <c r="C139" s="39">
        <f t="shared" si="6"/>
        <v>1</v>
      </c>
      <c r="D139" s="39">
        <f t="shared" si="6"/>
        <v>1</v>
      </c>
      <c r="E139" s="39">
        <f t="shared" si="6"/>
        <v>0</v>
      </c>
      <c r="F139" s="39">
        <f t="shared" si="6"/>
        <v>0</v>
      </c>
    </row>
    <row r="140" spans="1:6" ht="19.5" customHeight="1" x14ac:dyDescent="0.3">
      <c r="A140" s="36">
        <v>2017</v>
      </c>
      <c r="B140" s="36" t="s">
        <v>69</v>
      </c>
      <c r="C140" s="39">
        <f t="shared" si="6"/>
        <v>0</v>
      </c>
      <c r="D140" s="39">
        <f t="shared" si="6"/>
        <v>0</v>
      </c>
      <c r="E140" s="39">
        <f t="shared" si="6"/>
        <v>0</v>
      </c>
      <c r="F140" s="39">
        <f t="shared" si="6"/>
        <v>0</v>
      </c>
    </row>
    <row r="141" spans="1:6" ht="19.5" customHeight="1" x14ac:dyDescent="0.3">
      <c r="A141" s="36">
        <v>2017</v>
      </c>
      <c r="B141" s="36" t="s">
        <v>70</v>
      </c>
      <c r="C141" s="39">
        <f t="shared" si="6"/>
        <v>8</v>
      </c>
      <c r="D141" s="39">
        <f t="shared" si="6"/>
        <v>8</v>
      </c>
      <c r="E141" s="39">
        <f t="shared" si="6"/>
        <v>0</v>
      </c>
      <c r="F141" s="39">
        <f t="shared" si="6"/>
        <v>0</v>
      </c>
    </row>
    <row r="142" spans="1:6" ht="19.5" customHeight="1" x14ac:dyDescent="0.3">
      <c r="A142" s="36">
        <v>2017</v>
      </c>
      <c r="B142" s="36" t="s">
        <v>62</v>
      </c>
      <c r="C142" s="39">
        <f t="shared" si="6"/>
        <v>0</v>
      </c>
      <c r="D142" s="39">
        <f t="shared" si="6"/>
        <v>1</v>
      </c>
      <c r="E142" s="39">
        <f t="shared" si="6"/>
        <v>0</v>
      </c>
      <c r="F142" s="39">
        <f t="shared" si="6"/>
        <v>0</v>
      </c>
    </row>
    <row r="143" spans="1:6" ht="19.5" customHeight="1" x14ac:dyDescent="0.3">
      <c r="A143" s="14"/>
      <c r="B143" s="22"/>
      <c r="C143" s="22"/>
      <c r="D143" s="22"/>
      <c r="E143" s="22"/>
      <c r="F143" s="22"/>
    </row>
    <row r="144" spans="1:6" ht="19.5" customHeight="1" x14ac:dyDescent="0.3">
      <c r="A144" s="14"/>
      <c r="B144" s="22"/>
      <c r="C144" s="22"/>
      <c r="D144" s="22"/>
      <c r="E144" s="22"/>
      <c r="F144" s="22"/>
    </row>
    <row r="145" spans="1:18" ht="19.5" customHeight="1" x14ac:dyDescent="0.3">
      <c r="A145" s="148" t="s">
        <v>741</v>
      </c>
      <c r="B145" s="148"/>
      <c r="C145" s="148"/>
      <c r="D145" s="22"/>
      <c r="E145" s="22"/>
      <c r="F145" s="22"/>
    </row>
    <row r="146" spans="1:18" ht="29.25" customHeight="1" x14ac:dyDescent="0.3">
      <c r="A146" s="47" t="s">
        <v>761</v>
      </c>
      <c r="B146" s="50" t="s">
        <v>742</v>
      </c>
      <c r="C146" s="50" t="s">
        <v>743</v>
      </c>
      <c r="D146" s="50" t="s">
        <v>744</v>
      </c>
      <c r="E146" s="50" t="s">
        <v>745</v>
      </c>
      <c r="F146" s="50" t="s">
        <v>746</v>
      </c>
      <c r="G146" s="50" t="s">
        <v>747</v>
      </c>
      <c r="H146" s="50" t="s">
        <v>748</v>
      </c>
      <c r="I146" s="50" t="s">
        <v>749</v>
      </c>
      <c r="J146" s="50" t="s">
        <v>750</v>
      </c>
      <c r="K146" s="52" t="s">
        <v>114</v>
      </c>
      <c r="L146" s="52" t="s">
        <v>755</v>
      </c>
      <c r="M146" s="52" t="s">
        <v>756</v>
      </c>
      <c r="N146" s="52" t="s">
        <v>757</v>
      </c>
      <c r="O146" s="52" t="s">
        <v>758</v>
      </c>
      <c r="P146" s="52" t="s">
        <v>759</v>
      </c>
      <c r="Q146" s="52" t="s">
        <v>760</v>
      </c>
      <c r="R146" s="52" t="s">
        <v>762</v>
      </c>
    </row>
    <row r="147" spans="1:18" ht="15" customHeight="1" x14ac:dyDescent="0.3">
      <c r="A147" s="38">
        <v>2016</v>
      </c>
      <c r="B147" s="48" t="s">
        <v>751</v>
      </c>
      <c r="C147" s="8" t="s">
        <v>58</v>
      </c>
      <c r="D147" s="8" t="s">
        <v>449</v>
      </c>
      <c r="E147" s="8" t="s">
        <v>463</v>
      </c>
      <c r="F147" s="39" t="s">
        <v>465</v>
      </c>
      <c r="G147" s="10" t="s">
        <v>769</v>
      </c>
      <c r="H147" s="39" t="s">
        <v>464</v>
      </c>
      <c r="I147" s="10" t="s">
        <v>40</v>
      </c>
      <c r="J147" s="10" t="s">
        <v>17</v>
      </c>
      <c r="K147" s="54" t="s">
        <v>115</v>
      </c>
      <c r="L147" s="10" t="s">
        <v>786</v>
      </c>
      <c r="M147" s="10" t="s">
        <v>787</v>
      </c>
      <c r="N147" s="10" t="s">
        <v>788</v>
      </c>
      <c r="O147" s="93">
        <f>(P147/Q147)*100</f>
        <v>87.545630408321585</v>
      </c>
      <c r="P147" s="94">
        <v>204529322.84999999</v>
      </c>
      <c r="Q147" s="94">
        <v>233625963.84999999</v>
      </c>
      <c r="R147" s="38">
        <v>1</v>
      </c>
    </row>
    <row r="148" spans="1:18" ht="15" customHeight="1" x14ac:dyDescent="0.3">
      <c r="A148" s="38">
        <v>2016</v>
      </c>
      <c r="B148" s="53" t="s">
        <v>754</v>
      </c>
      <c r="C148" s="8" t="s">
        <v>60</v>
      </c>
      <c r="D148" s="8" t="s">
        <v>213</v>
      </c>
      <c r="E148" s="8" t="s">
        <v>479</v>
      </c>
      <c r="F148" s="39" t="s">
        <v>481</v>
      </c>
      <c r="G148" s="10" t="s">
        <v>767</v>
      </c>
      <c r="H148" s="39" t="s">
        <v>480</v>
      </c>
      <c r="I148" s="10" t="s">
        <v>40</v>
      </c>
      <c r="J148" s="10" t="s">
        <v>17</v>
      </c>
      <c r="K148" s="54" t="s">
        <v>115</v>
      </c>
      <c r="L148" s="10">
        <v>10</v>
      </c>
      <c r="M148" s="10">
        <v>280</v>
      </c>
      <c r="N148" s="10">
        <v>28</v>
      </c>
      <c r="O148" s="95">
        <f>P148/Q148</f>
        <v>23.958333333333332</v>
      </c>
      <c r="P148" s="95">
        <v>575</v>
      </c>
      <c r="Q148" s="125">
        <v>24</v>
      </c>
      <c r="R148" s="38">
        <v>1</v>
      </c>
    </row>
    <row r="149" spans="1:18" ht="15" customHeight="1" x14ac:dyDescent="0.3">
      <c r="A149" s="38">
        <v>2016</v>
      </c>
      <c r="B149" s="53" t="s">
        <v>754</v>
      </c>
      <c r="C149" s="8" t="s">
        <v>60</v>
      </c>
      <c r="D149" s="8" t="s">
        <v>213</v>
      </c>
      <c r="E149" s="8" t="s">
        <v>476</v>
      </c>
      <c r="F149" s="39" t="s">
        <v>478</v>
      </c>
      <c r="G149" s="10" t="s">
        <v>768</v>
      </c>
      <c r="H149" s="39" t="s">
        <v>477</v>
      </c>
      <c r="I149" s="10" t="s">
        <v>40</v>
      </c>
      <c r="J149" s="10" t="s">
        <v>17</v>
      </c>
      <c r="K149" s="54" t="s">
        <v>115</v>
      </c>
      <c r="L149" s="10">
        <v>96.4</v>
      </c>
      <c r="M149" s="10">
        <v>27</v>
      </c>
      <c r="N149" s="10">
        <v>28</v>
      </c>
      <c r="O149" s="122">
        <v>1</v>
      </c>
      <c r="P149" s="124">
        <v>24</v>
      </c>
      <c r="Q149" s="124">
        <v>24</v>
      </c>
      <c r="R149" s="38">
        <v>1</v>
      </c>
    </row>
    <row r="150" spans="1:18" ht="15" customHeight="1" x14ac:dyDescent="0.3">
      <c r="A150" s="38">
        <v>2016</v>
      </c>
      <c r="B150" s="48" t="s">
        <v>751</v>
      </c>
      <c r="C150" s="8" t="s">
        <v>52</v>
      </c>
      <c r="D150" s="8" t="s">
        <v>482</v>
      </c>
      <c r="E150" s="8" t="s">
        <v>493</v>
      </c>
      <c r="F150" s="39" t="s">
        <v>495</v>
      </c>
      <c r="G150" s="10" t="s">
        <v>767</v>
      </c>
      <c r="H150" s="39" t="s">
        <v>494</v>
      </c>
      <c r="I150" s="10" t="s">
        <v>40</v>
      </c>
      <c r="J150" s="10" t="s">
        <v>17</v>
      </c>
      <c r="K150" s="54" t="s">
        <v>115</v>
      </c>
      <c r="L150" s="10" t="s">
        <v>789</v>
      </c>
      <c r="M150" s="10" t="s">
        <v>790</v>
      </c>
      <c r="N150" s="10" t="s">
        <v>790</v>
      </c>
      <c r="O150" s="96">
        <v>100</v>
      </c>
      <c r="P150" s="97">
        <v>7</v>
      </c>
      <c r="Q150" s="97">
        <v>7</v>
      </c>
      <c r="R150" s="38">
        <v>1</v>
      </c>
    </row>
    <row r="151" spans="1:18" ht="15" customHeight="1" x14ac:dyDescent="0.3">
      <c r="A151" s="38">
        <v>2016</v>
      </c>
      <c r="B151" s="48" t="s">
        <v>751</v>
      </c>
      <c r="C151" s="8" t="s">
        <v>52</v>
      </c>
      <c r="D151" s="8" t="s">
        <v>482</v>
      </c>
      <c r="E151" s="8" t="s">
        <v>496</v>
      </c>
      <c r="F151" s="39" t="s">
        <v>498</v>
      </c>
      <c r="G151" s="10" t="s">
        <v>768</v>
      </c>
      <c r="H151" s="39" t="s">
        <v>497</v>
      </c>
      <c r="I151" s="10" t="s">
        <v>40</v>
      </c>
      <c r="J151" s="10" t="s">
        <v>17</v>
      </c>
      <c r="K151" s="54" t="s">
        <v>115</v>
      </c>
      <c r="L151" s="10" t="s">
        <v>791</v>
      </c>
      <c r="M151" s="10" t="s">
        <v>792</v>
      </c>
      <c r="N151" s="10" t="s">
        <v>793</v>
      </c>
      <c r="O151" s="96">
        <v>100</v>
      </c>
      <c r="P151" s="97">
        <v>32</v>
      </c>
      <c r="Q151" s="97">
        <v>32</v>
      </c>
      <c r="R151" s="38">
        <v>1</v>
      </c>
    </row>
    <row r="152" spans="1:18" ht="15" customHeight="1" x14ac:dyDescent="0.3">
      <c r="A152" s="38">
        <v>2016</v>
      </c>
      <c r="B152" s="48" t="s">
        <v>751</v>
      </c>
      <c r="C152" s="8" t="s">
        <v>64</v>
      </c>
      <c r="D152" s="8" t="s">
        <v>65</v>
      </c>
      <c r="E152" s="8" t="s">
        <v>514</v>
      </c>
      <c r="F152" s="39" t="s">
        <v>516</v>
      </c>
      <c r="G152" s="10" t="s">
        <v>773</v>
      </c>
      <c r="H152" s="39" t="s">
        <v>515</v>
      </c>
      <c r="I152" s="10" t="s">
        <v>32</v>
      </c>
      <c r="J152" s="10" t="s">
        <v>785</v>
      </c>
      <c r="K152" s="54" t="s">
        <v>115</v>
      </c>
      <c r="L152" s="10">
        <v>6.61</v>
      </c>
      <c r="M152" s="100">
        <v>2000</v>
      </c>
      <c r="N152" s="100">
        <v>1876</v>
      </c>
      <c r="O152" s="99"/>
      <c r="P152" s="101"/>
      <c r="Q152" s="101"/>
      <c r="R152" s="38">
        <v>1</v>
      </c>
    </row>
    <row r="153" spans="1:18" ht="15" customHeight="1" x14ac:dyDescent="0.3">
      <c r="A153" s="38">
        <v>2016</v>
      </c>
      <c r="B153" s="48" t="s">
        <v>751</v>
      </c>
      <c r="C153" s="8" t="s">
        <v>64</v>
      </c>
      <c r="D153" s="8" t="s">
        <v>65</v>
      </c>
      <c r="E153" s="8" t="s">
        <v>526</v>
      </c>
      <c r="F153" s="39" t="s">
        <v>528</v>
      </c>
      <c r="G153" s="10" t="s">
        <v>767</v>
      </c>
      <c r="H153" s="39" t="s">
        <v>527</v>
      </c>
      <c r="I153" s="10" t="s">
        <v>40</v>
      </c>
      <c r="J153" s="10" t="s">
        <v>17</v>
      </c>
      <c r="K153" s="54" t="s">
        <v>115</v>
      </c>
      <c r="L153" s="10" t="s">
        <v>789</v>
      </c>
      <c r="M153" s="10" t="s">
        <v>794</v>
      </c>
      <c r="N153" s="10" t="s">
        <v>794</v>
      </c>
      <c r="O153" s="93">
        <f>((P153/Q153))*100</f>
        <v>100</v>
      </c>
      <c r="P153" s="98">
        <v>48</v>
      </c>
      <c r="Q153" s="98">
        <v>48</v>
      </c>
      <c r="R153" s="38">
        <v>1</v>
      </c>
    </row>
    <row r="154" spans="1:18" ht="15" customHeight="1" x14ac:dyDescent="0.3">
      <c r="A154" s="38">
        <v>2016</v>
      </c>
      <c r="B154" s="48" t="s">
        <v>751</v>
      </c>
      <c r="C154" s="8" t="s">
        <v>64</v>
      </c>
      <c r="D154" s="8" t="s">
        <v>65</v>
      </c>
      <c r="E154" s="8" t="s">
        <v>463</v>
      </c>
      <c r="F154" s="39" t="s">
        <v>530</v>
      </c>
      <c r="G154" s="10" t="s">
        <v>770</v>
      </c>
      <c r="H154" s="39" t="s">
        <v>529</v>
      </c>
      <c r="I154" s="10" t="s">
        <v>40</v>
      </c>
      <c r="J154" s="10" t="s">
        <v>17</v>
      </c>
      <c r="K154" s="54" t="s">
        <v>115</v>
      </c>
      <c r="L154" s="10" t="s">
        <v>789</v>
      </c>
      <c r="M154" s="10" t="s">
        <v>798</v>
      </c>
      <c r="N154" s="10" t="s">
        <v>798</v>
      </c>
      <c r="O154" s="93">
        <f>((P154/Q154))*100</f>
        <v>100</v>
      </c>
      <c r="P154" s="98">
        <v>49982</v>
      </c>
      <c r="Q154" s="98">
        <v>49982</v>
      </c>
      <c r="R154" s="38">
        <v>1</v>
      </c>
    </row>
    <row r="155" spans="1:18" ht="15" customHeight="1" x14ac:dyDescent="0.3">
      <c r="A155" s="38">
        <v>2016</v>
      </c>
      <c r="B155" s="48" t="s">
        <v>751</v>
      </c>
      <c r="C155" s="8" t="s">
        <v>64</v>
      </c>
      <c r="D155" s="8" t="s">
        <v>65</v>
      </c>
      <c r="E155" s="8" t="s">
        <v>531</v>
      </c>
      <c r="F155" s="39" t="s">
        <v>533</v>
      </c>
      <c r="G155" s="10" t="s">
        <v>771</v>
      </c>
      <c r="H155" s="39" t="s">
        <v>532</v>
      </c>
      <c r="I155" s="10" t="s">
        <v>40</v>
      </c>
      <c r="J155" s="10" t="s">
        <v>17</v>
      </c>
      <c r="K155" s="54" t="s">
        <v>115</v>
      </c>
      <c r="L155" s="10" t="s">
        <v>789</v>
      </c>
      <c r="M155" s="10" t="s">
        <v>799</v>
      </c>
      <c r="N155" s="10" t="s">
        <v>799</v>
      </c>
      <c r="O155" s="93">
        <f>((P155/Q155))*100</f>
        <v>100</v>
      </c>
      <c r="P155" s="98">
        <v>6951</v>
      </c>
      <c r="Q155" s="98">
        <v>6951</v>
      </c>
      <c r="R155" s="38">
        <v>1</v>
      </c>
    </row>
    <row r="156" spans="1:18" ht="15" customHeight="1" x14ac:dyDescent="0.3">
      <c r="A156" s="38">
        <v>2016</v>
      </c>
      <c r="B156" s="48" t="s">
        <v>751</v>
      </c>
      <c r="C156" s="8" t="s">
        <v>64</v>
      </c>
      <c r="D156" s="8" t="s">
        <v>65</v>
      </c>
      <c r="E156" s="8" t="s">
        <v>520</v>
      </c>
      <c r="F156" s="39" t="s">
        <v>522</v>
      </c>
      <c r="G156" s="10" t="s">
        <v>774</v>
      </c>
      <c r="H156" s="39" t="s">
        <v>521</v>
      </c>
      <c r="I156" s="10" t="s">
        <v>40</v>
      </c>
      <c r="J156" s="10" t="s">
        <v>17</v>
      </c>
      <c r="K156" s="54" t="s">
        <v>115</v>
      </c>
      <c r="L156" s="10" t="s">
        <v>800</v>
      </c>
      <c r="M156" s="10" t="s">
        <v>801</v>
      </c>
      <c r="N156" s="10" t="s">
        <v>802</v>
      </c>
      <c r="O156" s="93">
        <f>((P156/Q156)-1)*100</f>
        <v>-8.431042063608384</v>
      </c>
      <c r="P156" s="98">
        <v>49982</v>
      </c>
      <c r="Q156" s="98">
        <v>54584</v>
      </c>
      <c r="R156" s="38">
        <v>1</v>
      </c>
    </row>
    <row r="157" spans="1:18" ht="15" customHeight="1" x14ac:dyDescent="0.3">
      <c r="A157" s="38">
        <v>2016</v>
      </c>
      <c r="B157" s="48" t="s">
        <v>751</v>
      </c>
      <c r="C157" s="8" t="s">
        <v>64</v>
      </c>
      <c r="D157" s="8" t="s">
        <v>65</v>
      </c>
      <c r="E157" s="8" t="s">
        <v>537</v>
      </c>
      <c r="F157" s="39" t="s">
        <v>539</v>
      </c>
      <c r="G157" s="10" t="s">
        <v>769</v>
      </c>
      <c r="H157" s="39" t="s">
        <v>538</v>
      </c>
      <c r="I157" s="10" t="s">
        <v>40</v>
      </c>
      <c r="J157" s="10" t="s">
        <v>17</v>
      </c>
      <c r="K157" s="54" t="s">
        <v>115</v>
      </c>
      <c r="L157" s="10" t="s">
        <v>795</v>
      </c>
      <c r="M157" s="10" t="s">
        <v>796</v>
      </c>
      <c r="N157" s="10" t="s">
        <v>797</v>
      </c>
      <c r="O157" s="93">
        <f>((P157/Q157))*100</f>
        <v>100</v>
      </c>
      <c r="P157" s="98">
        <v>9817</v>
      </c>
      <c r="Q157" s="98">
        <v>9817</v>
      </c>
      <c r="R157" s="38">
        <v>1</v>
      </c>
    </row>
    <row r="158" spans="1:18" ht="15" customHeight="1" x14ac:dyDescent="0.3">
      <c r="A158" s="38">
        <v>2016</v>
      </c>
      <c r="B158" s="48" t="s">
        <v>751</v>
      </c>
      <c r="C158" s="8" t="s">
        <v>64</v>
      </c>
      <c r="D158" s="8" t="s">
        <v>65</v>
      </c>
      <c r="E158" s="8" t="s">
        <v>517</v>
      </c>
      <c r="F158" s="39" t="s">
        <v>519</v>
      </c>
      <c r="G158" s="10" t="s">
        <v>775</v>
      </c>
      <c r="H158" s="39" t="s">
        <v>518</v>
      </c>
      <c r="I158" s="10" t="s">
        <v>40</v>
      </c>
      <c r="J158" s="10" t="s">
        <v>17</v>
      </c>
      <c r="K158" s="54" t="s">
        <v>115</v>
      </c>
      <c r="L158" s="10" t="s">
        <v>803</v>
      </c>
      <c r="M158" s="10" t="s">
        <v>804</v>
      </c>
      <c r="N158" s="10" t="s">
        <v>805</v>
      </c>
      <c r="O158" s="93">
        <f>((P158/Q158))*100</f>
        <v>70.805745135988602</v>
      </c>
      <c r="P158" s="98">
        <v>6951</v>
      </c>
      <c r="Q158" s="98">
        <v>9817</v>
      </c>
      <c r="R158" s="38">
        <v>1</v>
      </c>
    </row>
    <row r="159" spans="1:18" ht="15" customHeight="1" x14ac:dyDescent="0.3">
      <c r="A159" s="38">
        <v>2016</v>
      </c>
      <c r="B159" s="48" t="s">
        <v>751</v>
      </c>
      <c r="C159" s="8" t="s">
        <v>66</v>
      </c>
      <c r="D159" s="8" t="s">
        <v>67</v>
      </c>
      <c r="E159" s="8" t="s">
        <v>555</v>
      </c>
      <c r="F159" s="39" t="s">
        <v>556</v>
      </c>
      <c r="G159" s="10" t="s">
        <v>769</v>
      </c>
      <c r="H159" s="39" t="s">
        <v>555</v>
      </c>
      <c r="I159" s="10" t="s">
        <v>40</v>
      </c>
      <c r="J159" s="10" t="s">
        <v>17</v>
      </c>
      <c r="K159" s="54" t="s">
        <v>115</v>
      </c>
      <c r="L159" s="10" t="s">
        <v>789</v>
      </c>
      <c r="M159" s="10" t="s">
        <v>806</v>
      </c>
      <c r="N159" s="10" t="s">
        <v>806</v>
      </c>
      <c r="O159" s="102">
        <v>100</v>
      </c>
      <c r="P159" s="103">
        <v>9062</v>
      </c>
      <c r="Q159" s="103">
        <v>9062</v>
      </c>
      <c r="R159" s="38">
        <v>1</v>
      </c>
    </row>
    <row r="160" spans="1:18" ht="15" customHeight="1" x14ac:dyDescent="0.3">
      <c r="A160" s="38">
        <v>2016</v>
      </c>
      <c r="B160" s="48" t="s">
        <v>751</v>
      </c>
      <c r="C160" s="8" t="s">
        <v>66</v>
      </c>
      <c r="D160" s="8" t="s">
        <v>67</v>
      </c>
      <c r="E160" s="8" t="s">
        <v>545</v>
      </c>
      <c r="F160" s="39" t="s">
        <v>547</v>
      </c>
      <c r="G160" s="10" t="s">
        <v>773</v>
      </c>
      <c r="H160" s="39" t="s">
        <v>546</v>
      </c>
      <c r="I160" s="10" t="s">
        <v>40</v>
      </c>
      <c r="J160" s="10" t="s">
        <v>17</v>
      </c>
      <c r="K160" s="54" t="s">
        <v>115</v>
      </c>
      <c r="L160" s="10" t="s">
        <v>789</v>
      </c>
      <c r="M160" s="10" t="s">
        <v>807</v>
      </c>
      <c r="N160" s="10" t="s">
        <v>807</v>
      </c>
      <c r="O160" s="102">
        <v>100</v>
      </c>
      <c r="P160" s="100">
        <v>73612</v>
      </c>
      <c r="Q160" s="100">
        <v>73612</v>
      </c>
      <c r="R160" s="38">
        <v>1</v>
      </c>
    </row>
    <row r="161" spans="1:18" ht="15" customHeight="1" x14ac:dyDescent="0.3">
      <c r="A161" s="38">
        <v>2016</v>
      </c>
      <c r="B161" s="48" t="s">
        <v>751</v>
      </c>
      <c r="C161" s="10" t="s">
        <v>68</v>
      </c>
      <c r="D161" s="8" t="s">
        <v>557</v>
      </c>
      <c r="E161" s="8" t="s">
        <v>569</v>
      </c>
      <c r="F161" s="39" t="s">
        <v>571</v>
      </c>
      <c r="G161" s="10" t="s">
        <v>767</v>
      </c>
      <c r="H161" s="39" t="s">
        <v>570</v>
      </c>
      <c r="I161" s="10" t="s">
        <v>40</v>
      </c>
      <c r="J161" s="10" t="s">
        <v>17</v>
      </c>
      <c r="K161" s="54" t="s">
        <v>115</v>
      </c>
      <c r="L161" s="10" t="s">
        <v>808</v>
      </c>
      <c r="M161" s="10" t="s">
        <v>809</v>
      </c>
      <c r="N161" s="10" t="s">
        <v>810</v>
      </c>
      <c r="O161" s="103">
        <v>84.108527131782949</v>
      </c>
      <c r="P161" s="103">
        <v>217</v>
      </c>
      <c r="Q161" s="103">
        <v>258</v>
      </c>
      <c r="R161" s="38">
        <v>1</v>
      </c>
    </row>
    <row r="162" spans="1:18" ht="15" customHeight="1" x14ac:dyDescent="0.3">
      <c r="A162" s="38">
        <v>2016</v>
      </c>
      <c r="B162" s="48" t="s">
        <v>751</v>
      </c>
      <c r="C162" s="10" t="s">
        <v>70</v>
      </c>
      <c r="D162" s="8" t="s">
        <v>593</v>
      </c>
      <c r="E162" s="92" t="s">
        <v>597</v>
      </c>
      <c r="F162" s="39" t="s">
        <v>599</v>
      </c>
      <c r="G162" s="10" t="s">
        <v>774</v>
      </c>
      <c r="H162" s="39" t="s">
        <v>598</v>
      </c>
      <c r="I162" s="10" t="s">
        <v>40</v>
      </c>
      <c r="J162" s="10" t="s">
        <v>17</v>
      </c>
      <c r="K162" s="54" t="s">
        <v>115</v>
      </c>
      <c r="L162" s="10" t="s">
        <v>789</v>
      </c>
      <c r="M162" s="10" t="s">
        <v>826</v>
      </c>
      <c r="N162" s="10" t="s">
        <v>826</v>
      </c>
      <c r="O162" s="103">
        <f>P162/Q162*100</f>
        <v>100</v>
      </c>
      <c r="P162" s="103">
        <v>7</v>
      </c>
      <c r="Q162" s="103">
        <v>7</v>
      </c>
      <c r="R162" s="38">
        <v>1</v>
      </c>
    </row>
    <row r="163" spans="1:18" ht="15" customHeight="1" x14ac:dyDescent="0.3">
      <c r="A163" s="38">
        <v>2016</v>
      </c>
      <c r="B163" s="48" t="s">
        <v>751</v>
      </c>
      <c r="C163" s="10" t="s">
        <v>70</v>
      </c>
      <c r="D163" s="8" t="s">
        <v>593</v>
      </c>
      <c r="E163" s="92" t="s">
        <v>457</v>
      </c>
      <c r="F163" s="39" t="s">
        <v>604</v>
      </c>
      <c r="G163" s="10" t="s">
        <v>769</v>
      </c>
      <c r="H163" s="39" t="s">
        <v>603</v>
      </c>
      <c r="I163" s="10" t="s">
        <v>40</v>
      </c>
      <c r="J163" s="10" t="s">
        <v>17</v>
      </c>
      <c r="K163" s="54" t="s">
        <v>115</v>
      </c>
      <c r="L163" s="10" t="s">
        <v>817</v>
      </c>
      <c r="M163" s="10" t="s">
        <v>818</v>
      </c>
      <c r="N163" s="10" t="s">
        <v>819</v>
      </c>
      <c r="O163" s="104">
        <f>0.2*100</f>
        <v>20</v>
      </c>
      <c r="P163" s="103">
        <v>2</v>
      </c>
      <c r="Q163" s="103">
        <v>10</v>
      </c>
      <c r="R163" s="38">
        <v>1</v>
      </c>
    </row>
    <row r="164" spans="1:18" ht="15" customHeight="1" x14ac:dyDescent="0.3">
      <c r="A164" s="38">
        <v>2016</v>
      </c>
      <c r="B164" s="48" t="s">
        <v>751</v>
      </c>
      <c r="C164" s="10" t="s">
        <v>70</v>
      </c>
      <c r="D164" s="8" t="s">
        <v>593</v>
      </c>
      <c r="E164" s="92" t="s">
        <v>600</v>
      </c>
      <c r="F164" s="39" t="s">
        <v>602</v>
      </c>
      <c r="G164" s="10" t="s">
        <v>773</v>
      </c>
      <c r="H164" s="39" t="s">
        <v>601</v>
      </c>
      <c r="I164" s="10" t="s">
        <v>40</v>
      </c>
      <c r="J164" s="10" t="s">
        <v>17</v>
      </c>
      <c r="K164" s="54" t="s">
        <v>115</v>
      </c>
      <c r="L164" s="10" t="s">
        <v>823</v>
      </c>
      <c r="M164" s="10" t="s">
        <v>824</v>
      </c>
      <c r="N164" s="10" t="s">
        <v>825</v>
      </c>
      <c r="O164" s="103">
        <v>0</v>
      </c>
      <c r="P164" s="103">
        <v>0</v>
      </c>
      <c r="Q164" s="103">
        <v>10</v>
      </c>
      <c r="R164" s="38">
        <v>1</v>
      </c>
    </row>
    <row r="165" spans="1:18" ht="15" customHeight="1" x14ac:dyDescent="0.3">
      <c r="A165" s="38">
        <v>2016</v>
      </c>
      <c r="B165" s="48" t="s">
        <v>751</v>
      </c>
      <c r="C165" s="10" t="s">
        <v>70</v>
      </c>
      <c r="D165" s="8" t="s">
        <v>593</v>
      </c>
      <c r="E165" s="92" t="s">
        <v>608</v>
      </c>
      <c r="F165" s="39" t="s">
        <v>610</v>
      </c>
      <c r="G165" s="10" t="s">
        <v>770</v>
      </c>
      <c r="H165" s="39" t="s">
        <v>609</v>
      </c>
      <c r="I165" s="10" t="s">
        <v>40</v>
      </c>
      <c r="J165" s="10" t="s">
        <v>17</v>
      </c>
      <c r="K165" s="54" t="s">
        <v>115</v>
      </c>
      <c r="L165" s="10" t="s">
        <v>820</v>
      </c>
      <c r="M165" s="10" t="s">
        <v>821</v>
      </c>
      <c r="N165" s="10" t="s">
        <v>822</v>
      </c>
      <c r="O165" s="103">
        <f>0.988888888888889*100</f>
        <v>98.8888888888889</v>
      </c>
      <c r="P165" s="103">
        <v>89</v>
      </c>
      <c r="Q165" s="103">
        <v>90</v>
      </c>
      <c r="R165" s="38">
        <v>1</v>
      </c>
    </row>
    <row r="166" spans="1:18" ht="15" customHeight="1" x14ac:dyDescent="0.3">
      <c r="A166" s="38">
        <v>2016</v>
      </c>
      <c r="B166" s="48" t="s">
        <v>751</v>
      </c>
      <c r="C166" s="10" t="s">
        <v>70</v>
      </c>
      <c r="D166" s="8" t="s">
        <v>593</v>
      </c>
      <c r="E166" s="92" t="s">
        <v>594</v>
      </c>
      <c r="F166" s="39" t="s">
        <v>596</v>
      </c>
      <c r="G166" s="10" t="s">
        <v>780</v>
      </c>
      <c r="H166" s="39" t="s">
        <v>595</v>
      </c>
      <c r="I166" s="10" t="s">
        <v>40</v>
      </c>
      <c r="J166" s="10" t="s">
        <v>17</v>
      </c>
      <c r="K166" s="54" t="s">
        <v>115</v>
      </c>
      <c r="L166" s="10" t="s">
        <v>791</v>
      </c>
      <c r="M166" s="10" t="s">
        <v>827</v>
      </c>
      <c r="N166" s="10" t="s">
        <v>828</v>
      </c>
      <c r="O166" s="103">
        <v>0.91666666666666663</v>
      </c>
      <c r="P166" s="103">
        <v>44</v>
      </c>
      <c r="Q166" s="103">
        <v>48</v>
      </c>
      <c r="R166" s="38">
        <v>1</v>
      </c>
    </row>
    <row r="167" spans="1:18" ht="15" customHeight="1" x14ac:dyDescent="0.3">
      <c r="A167" s="38">
        <v>2016</v>
      </c>
      <c r="B167" s="48" t="s">
        <v>751</v>
      </c>
      <c r="C167" s="10" t="s">
        <v>70</v>
      </c>
      <c r="D167" s="8" t="s">
        <v>593</v>
      </c>
      <c r="E167" s="92" t="s">
        <v>766</v>
      </c>
      <c r="F167" s="39" t="s">
        <v>607</v>
      </c>
      <c r="G167" s="10" t="s">
        <v>767</v>
      </c>
      <c r="H167" s="39" t="s">
        <v>606</v>
      </c>
      <c r="I167" s="10" t="s">
        <v>40</v>
      </c>
      <c r="J167" s="10" t="s">
        <v>17</v>
      </c>
      <c r="K167" s="54" t="s">
        <v>115</v>
      </c>
      <c r="L167" s="10" t="s">
        <v>811</v>
      </c>
      <c r="M167" s="10" t="s">
        <v>812</v>
      </c>
      <c r="N167" s="10" t="s">
        <v>813</v>
      </c>
      <c r="O167" s="103">
        <f>6.33333333333333*100</f>
        <v>633.33333333333303</v>
      </c>
      <c r="P167" s="103">
        <v>19</v>
      </c>
      <c r="Q167" s="103">
        <v>3</v>
      </c>
      <c r="R167" s="38">
        <v>1</v>
      </c>
    </row>
    <row r="168" spans="1:18" ht="15" customHeight="1" x14ac:dyDescent="0.3">
      <c r="A168" s="38">
        <v>2016</v>
      </c>
      <c r="B168" s="48" t="s">
        <v>751</v>
      </c>
      <c r="C168" s="10" t="s">
        <v>70</v>
      </c>
      <c r="D168" s="8" t="s">
        <v>593</v>
      </c>
      <c r="E168" s="92" t="s">
        <v>611</v>
      </c>
      <c r="F168" s="39" t="s">
        <v>613</v>
      </c>
      <c r="G168" s="10" t="s">
        <v>768</v>
      </c>
      <c r="H168" s="39" t="s">
        <v>612</v>
      </c>
      <c r="I168" s="10" t="s">
        <v>40</v>
      </c>
      <c r="J168" s="10" t="s">
        <v>17</v>
      </c>
      <c r="K168" s="54" t="s">
        <v>115</v>
      </c>
      <c r="L168" s="10" t="s">
        <v>814</v>
      </c>
      <c r="M168" s="10" t="s">
        <v>815</v>
      </c>
      <c r="N168" s="10" t="s">
        <v>816</v>
      </c>
      <c r="O168" s="103">
        <f>0.904761904761905*100</f>
        <v>90.476190476190496</v>
      </c>
      <c r="P168" s="103">
        <v>19</v>
      </c>
      <c r="Q168" s="126">
        <v>21</v>
      </c>
      <c r="R168" s="38">
        <v>1</v>
      </c>
    </row>
    <row r="169" spans="1:18" ht="15" customHeight="1" x14ac:dyDescent="0.3">
      <c r="A169" s="38">
        <v>2016</v>
      </c>
      <c r="B169" s="48" t="s">
        <v>751</v>
      </c>
      <c r="C169" s="8" t="s">
        <v>58</v>
      </c>
      <c r="D169" s="8" t="s">
        <v>449</v>
      </c>
      <c r="E169" s="8" t="s">
        <v>457</v>
      </c>
      <c r="F169" s="39" t="s">
        <v>459</v>
      </c>
      <c r="G169" s="10" t="s">
        <v>767</v>
      </c>
      <c r="H169" s="39" t="s">
        <v>458</v>
      </c>
      <c r="I169" s="10" t="s">
        <v>32</v>
      </c>
      <c r="J169" s="10" t="s">
        <v>17</v>
      </c>
      <c r="K169" s="54" t="s">
        <v>116</v>
      </c>
      <c r="L169" s="105" t="s">
        <v>789</v>
      </c>
      <c r="M169" s="105" t="s">
        <v>829</v>
      </c>
      <c r="N169" s="105" t="s">
        <v>829</v>
      </c>
      <c r="O169" s="123">
        <v>450</v>
      </c>
      <c r="P169" s="123">
        <v>18</v>
      </c>
      <c r="Q169" s="123">
        <v>4</v>
      </c>
      <c r="R169" s="38">
        <v>1</v>
      </c>
    </row>
    <row r="170" spans="1:18" ht="15" customHeight="1" x14ac:dyDescent="0.3">
      <c r="A170" s="38">
        <v>2016</v>
      </c>
      <c r="B170" s="48" t="s">
        <v>751</v>
      </c>
      <c r="C170" s="8" t="s">
        <v>58</v>
      </c>
      <c r="D170" s="8" t="s">
        <v>449</v>
      </c>
      <c r="E170" s="8" t="s">
        <v>463</v>
      </c>
      <c r="F170" s="39" t="s">
        <v>465</v>
      </c>
      <c r="G170" s="10" t="s">
        <v>769</v>
      </c>
      <c r="H170" s="39" t="s">
        <v>464</v>
      </c>
      <c r="I170" s="10" t="s">
        <v>40</v>
      </c>
      <c r="J170" s="10" t="s">
        <v>17</v>
      </c>
      <c r="K170" s="54" t="s">
        <v>116</v>
      </c>
      <c r="L170" s="105" t="s">
        <v>833</v>
      </c>
      <c r="M170" s="105" t="s">
        <v>834</v>
      </c>
      <c r="N170" s="105" t="s">
        <v>835</v>
      </c>
      <c r="O170" s="105">
        <v>71.36</v>
      </c>
      <c r="P170" s="106">
        <v>698504444.17999995</v>
      </c>
      <c r="Q170" s="106">
        <v>978885203.46000004</v>
      </c>
      <c r="R170" s="38">
        <v>1</v>
      </c>
    </row>
    <row r="171" spans="1:18" ht="15" customHeight="1" x14ac:dyDescent="0.3">
      <c r="A171" s="38">
        <v>2016</v>
      </c>
      <c r="B171" s="48" t="s">
        <v>751</v>
      </c>
      <c r="C171" s="8" t="s">
        <v>58</v>
      </c>
      <c r="D171" s="8" t="s">
        <v>449</v>
      </c>
      <c r="E171" s="8" t="s">
        <v>460</v>
      </c>
      <c r="F171" s="39" t="s">
        <v>462</v>
      </c>
      <c r="G171" s="10" t="s">
        <v>768</v>
      </c>
      <c r="H171" s="39" t="s">
        <v>461</v>
      </c>
      <c r="I171" s="10" t="s">
        <v>32</v>
      </c>
      <c r="J171" s="10" t="s">
        <v>17</v>
      </c>
      <c r="K171" s="54" t="s">
        <v>116</v>
      </c>
      <c r="L171" s="105" t="s">
        <v>830</v>
      </c>
      <c r="M171" s="105" t="s">
        <v>831</v>
      </c>
      <c r="N171" s="105" t="s">
        <v>832</v>
      </c>
      <c r="O171" s="105">
        <v>100</v>
      </c>
      <c r="P171" s="105">
        <v>384</v>
      </c>
      <c r="Q171" s="105">
        <v>384</v>
      </c>
      <c r="R171" s="38">
        <v>1</v>
      </c>
    </row>
    <row r="172" spans="1:18" ht="15" customHeight="1" x14ac:dyDescent="0.3">
      <c r="A172" s="38">
        <v>2016</v>
      </c>
      <c r="B172" s="48" t="s">
        <v>751</v>
      </c>
      <c r="C172" s="8" t="s">
        <v>58</v>
      </c>
      <c r="D172" s="8" t="s">
        <v>449</v>
      </c>
      <c r="E172" s="8" t="s">
        <v>454</v>
      </c>
      <c r="F172" s="39" t="s">
        <v>456</v>
      </c>
      <c r="G172" s="10" t="s">
        <v>773</v>
      </c>
      <c r="H172" s="39" t="s">
        <v>455</v>
      </c>
      <c r="I172" s="10" t="s">
        <v>32</v>
      </c>
      <c r="J172" s="10" t="s">
        <v>17</v>
      </c>
      <c r="K172" s="54" t="s">
        <v>116</v>
      </c>
      <c r="L172" s="105" t="s">
        <v>830</v>
      </c>
      <c r="M172" s="105" t="s">
        <v>836</v>
      </c>
      <c r="N172" s="105" t="s">
        <v>837</v>
      </c>
      <c r="O172" s="105">
        <v>100</v>
      </c>
      <c r="P172" s="105">
        <v>384</v>
      </c>
      <c r="Q172" s="105">
        <v>384</v>
      </c>
      <c r="R172" s="38">
        <v>1</v>
      </c>
    </row>
    <row r="173" spans="1:18" ht="15" customHeight="1" x14ac:dyDescent="0.3">
      <c r="A173" s="38">
        <v>2016</v>
      </c>
      <c r="B173" s="53" t="s">
        <v>754</v>
      </c>
      <c r="C173" s="8" t="s">
        <v>60</v>
      </c>
      <c r="D173" s="8" t="s">
        <v>213</v>
      </c>
      <c r="E173" s="8" t="s">
        <v>479</v>
      </c>
      <c r="F173" s="39" t="s">
        <v>481</v>
      </c>
      <c r="G173" s="10" t="s">
        <v>767</v>
      </c>
      <c r="H173" s="39" t="s">
        <v>480</v>
      </c>
      <c r="I173" s="10" t="s">
        <v>40</v>
      </c>
      <c r="J173" s="10" t="s">
        <v>17</v>
      </c>
      <c r="K173" s="54" t="s">
        <v>116</v>
      </c>
      <c r="L173" s="105">
        <v>45</v>
      </c>
      <c r="M173" s="105">
        <v>990</v>
      </c>
      <c r="N173" s="105">
        <v>22</v>
      </c>
      <c r="O173" s="107">
        <v>0.3135</v>
      </c>
      <c r="P173" s="108">
        <v>815</v>
      </c>
      <c r="Q173" s="105">
        <v>26</v>
      </c>
      <c r="R173" s="38">
        <v>1</v>
      </c>
    </row>
    <row r="174" spans="1:18" ht="15" customHeight="1" x14ac:dyDescent="0.3">
      <c r="A174" s="38">
        <v>2016</v>
      </c>
      <c r="B174" s="53" t="s">
        <v>754</v>
      </c>
      <c r="C174" s="8" t="s">
        <v>60</v>
      </c>
      <c r="D174" s="8" t="s">
        <v>213</v>
      </c>
      <c r="E174" s="8" t="s">
        <v>476</v>
      </c>
      <c r="F174" s="39" t="s">
        <v>478</v>
      </c>
      <c r="G174" s="10" t="s">
        <v>768</v>
      </c>
      <c r="H174" s="39" t="s">
        <v>477</v>
      </c>
      <c r="I174" s="10" t="s">
        <v>40</v>
      </c>
      <c r="J174" s="10" t="s">
        <v>17</v>
      </c>
      <c r="K174" s="54" t="s">
        <v>116</v>
      </c>
      <c r="L174" s="105" t="s">
        <v>789</v>
      </c>
      <c r="M174" s="105" t="s">
        <v>838</v>
      </c>
      <c r="N174" s="105" t="s">
        <v>838</v>
      </c>
      <c r="O174" s="109">
        <v>1</v>
      </c>
      <c r="P174" s="105">
        <v>26</v>
      </c>
      <c r="Q174" s="105">
        <v>26</v>
      </c>
      <c r="R174" s="38">
        <v>1</v>
      </c>
    </row>
    <row r="175" spans="1:18" ht="15" customHeight="1" x14ac:dyDescent="0.3">
      <c r="A175" s="38">
        <v>2016</v>
      </c>
      <c r="B175" s="48" t="s">
        <v>751</v>
      </c>
      <c r="C175" s="8" t="s">
        <v>52</v>
      </c>
      <c r="D175" s="8" t="s">
        <v>482</v>
      </c>
      <c r="E175" s="8" t="s">
        <v>493</v>
      </c>
      <c r="F175" s="39" t="s">
        <v>495</v>
      </c>
      <c r="G175" s="10" t="s">
        <v>767</v>
      </c>
      <c r="H175" s="39" t="s">
        <v>494</v>
      </c>
      <c r="I175" s="10" t="s">
        <v>40</v>
      </c>
      <c r="J175" s="10" t="s">
        <v>17</v>
      </c>
      <c r="K175" s="54" t="s">
        <v>116</v>
      </c>
      <c r="L175" s="105" t="s">
        <v>789</v>
      </c>
      <c r="M175" s="105" t="s">
        <v>839</v>
      </c>
      <c r="N175" s="105" t="s">
        <v>839</v>
      </c>
      <c r="O175" s="105">
        <v>100</v>
      </c>
      <c r="P175" s="105">
        <v>10</v>
      </c>
      <c r="Q175" s="105">
        <v>10</v>
      </c>
      <c r="R175" s="38">
        <v>1</v>
      </c>
    </row>
    <row r="176" spans="1:18" ht="15" customHeight="1" x14ac:dyDescent="0.3">
      <c r="A176" s="38">
        <v>2016</v>
      </c>
      <c r="B176" s="48" t="s">
        <v>751</v>
      </c>
      <c r="C176" s="8" t="s">
        <v>52</v>
      </c>
      <c r="D176" s="8" t="s">
        <v>482</v>
      </c>
      <c r="E176" s="8" t="s">
        <v>499</v>
      </c>
      <c r="F176" s="39" t="s">
        <v>501</v>
      </c>
      <c r="G176" s="10" t="s">
        <v>769</v>
      </c>
      <c r="H176" s="39" t="s">
        <v>500</v>
      </c>
      <c r="I176" s="10" t="s">
        <v>32</v>
      </c>
      <c r="J176" s="10" t="s">
        <v>17</v>
      </c>
      <c r="K176" s="54" t="s">
        <v>116</v>
      </c>
      <c r="L176" s="105" t="s">
        <v>840</v>
      </c>
      <c r="M176" s="105" t="s">
        <v>829</v>
      </c>
      <c r="N176" s="105" t="s">
        <v>819</v>
      </c>
      <c r="O176" s="105">
        <v>50</v>
      </c>
      <c r="P176" s="105">
        <v>6</v>
      </c>
      <c r="Q176" s="105">
        <v>4</v>
      </c>
      <c r="R176" s="38">
        <v>1</v>
      </c>
    </row>
    <row r="177" spans="1:18" ht="15" customHeight="1" x14ac:dyDescent="0.3">
      <c r="A177" s="38">
        <v>2016</v>
      </c>
      <c r="B177" s="48" t="s">
        <v>751</v>
      </c>
      <c r="C177" s="8" t="s">
        <v>52</v>
      </c>
      <c r="D177" s="8" t="s">
        <v>482</v>
      </c>
      <c r="E177" s="8" t="s">
        <v>496</v>
      </c>
      <c r="F177" s="39" t="s">
        <v>498</v>
      </c>
      <c r="G177" s="10" t="s">
        <v>768</v>
      </c>
      <c r="H177" s="39" t="s">
        <v>497</v>
      </c>
      <c r="I177" s="10" t="s">
        <v>40</v>
      </c>
      <c r="J177" s="10" t="s">
        <v>17</v>
      </c>
      <c r="K177" s="54" t="s">
        <v>116</v>
      </c>
      <c r="L177" s="105" t="s">
        <v>791</v>
      </c>
      <c r="M177" s="105" t="s">
        <v>792</v>
      </c>
      <c r="N177" s="105" t="s">
        <v>793</v>
      </c>
      <c r="O177" s="105">
        <v>100</v>
      </c>
      <c r="P177" s="105">
        <v>6</v>
      </c>
      <c r="Q177" s="105">
        <v>6</v>
      </c>
      <c r="R177" s="38">
        <v>1</v>
      </c>
    </row>
    <row r="178" spans="1:18" ht="15" customHeight="1" x14ac:dyDescent="0.3">
      <c r="A178" s="38">
        <v>2016</v>
      </c>
      <c r="B178" s="48" t="s">
        <v>751</v>
      </c>
      <c r="C178" s="8" t="s">
        <v>64</v>
      </c>
      <c r="D178" s="8" t="s">
        <v>65</v>
      </c>
      <c r="E178" s="8" t="s">
        <v>505</v>
      </c>
      <c r="F178" s="39" t="s">
        <v>507</v>
      </c>
      <c r="G178" s="10" t="s">
        <v>780</v>
      </c>
      <c r="H178" s="39" t="s">
        <v>506</v>
      </c>
      <c r="I178" s="10" t="s">
        <v>32</v>
      </c>
      <c r="J178" s="10" t="s">
        <v>17</v>
      </c>
      <c r="K178" s="54" t="s">
        <v>116</v>
      </c>
      <c r="L178" s="106">
        <v>5</v>
      </c>
      <c r="M178" s="110">
        <v>4094</v>
      </c>
      <c r="N178" s="110">
        <v>3899</v>
      </c>
      <c r="O178" s="106">
        <v>47.18</v>
      </c>
      <c r="P178" s="110">
        <v>8685</v>
      </c>
      <c r="Q178" s="110">
        <v>5901</v>
      </c>
      <c r="R178" s="38">
        <v>1</v>
      </c>
    </row>
    <row r="179" spans="1:18" ht="15" customHeight="1" x14ac:dyDescent="0.3">
      <c r="A179" s="38">
        <v>2016</v>
      </c>
      <c r="B179" s="48" t="s">
        <v>751</v>
      </c>
      <c r="C179" s="8" t="s">
        <v>64</v>
      </c>
      <c r="D179" s="8" t="s">
        <v>65</v>
      </c>
      <c r="E179" s="8" t="s">
        <v>526</v>
      </c>
      <c r="F179" s="39" t="s">
        <v>528</v>
      </c>
      <c r="G179" s="10" t="s">
        <v>767</v>
      </c>
      <c r="H179" s="39" t="s">
        <v>527</v>
      </c>
      <c r="I179" s="10" t="s">
        <v>40</v>
      </c>
      <c r="J179" s="10" t="s">
        <v>17</v>
      </c>
      <c r="K179" s="54" t="s">
        <v>116</v>
      </c>
      <c r="L179" s="105" t="s">
        <v>789</v>
      </c>
      <c r="M179" s="105" t="s">
        <v>786</v>
      </c>
      <c r="N179" s="105" t="s">
        <v>786</v>
      </c>
      <c r="O179" s="105">
        <v>100</v>
      </c>
      <c r="P179" s="105">
        <v>67</v>
      </c>
      <c r="Q179" s="105">
        <v>67</v>
      </c>
      <c r="R179" s="38">
        <v>1</v>
      </c>
    </row>
    <row r="180" spans="1:18" ht="15" customHeight="1" x14ac:dyDescent="0.3">
      <c r="A180" s="38">
        <v>2016</v>
      </c>
      <c r="B180" s="48" t="s">
        <v>751</v>
      </c>
      <c r="C180" s="8" t="s">
        <v>64</v>
      </c>
      <c r="D180" s="8" t="s">
        <v>65</v>
      </c>
      <c r="E180" s="8" t="s">
        <v>463</v>
      </c>
      <c r="F180" s="39" t="s">
        <v>530</v>
      </c>
      <c r="G180" s="10" t="s">
        <v>770</v>
      </c>
      <c r="H180" s="39" t="s">
        <v>529</v>
      </c>
      <c r="I180" s="10" t="s">
        <v>40</v>
      </c>
      <c r="J180" s="10" t="s">
        <v>17</v>
      </c>
      <c r="K180" s="54" t="s">
        <v>116</v>
      </c>
      <c r="L180" s="105" t="s">
        <v>789</v>
      </c>
      <c r="M180" s="105" t="s">
        <v>847</v>
      </c>
      <c r="N180" s="105" t="s">
        <v>847</v>
      </c>
      <c r="O180" s="105">
        <v>100</v>
      </c>
      <c r="P180" s="110">
        <v>12500</v>
      </c>
      <c r="Q180" s="110">
        <v>12500</v>
      </c>
      <c r="R180" s="38">
        <v>1</v>
      </c>
    </row>
    <row r="181" spans="1:18" ht="15" customHeight="1" x14ac:dyDescent="0.3">
      <c r="A181" s="38">
        <v>2016</v>
      </c>
      <c r="B181" s="48" t="s">
        <v>751</v>
      </c>
      <c r="C181" s="8" t="s">
        <v>64</v>
      </c>
      <c r="D181" s="8" t="s">
        <v>65</v>
      </c>
      <c r="E181" s="8" t="s">
        <v>531</v>
      </c>
      <c r="F181" s="39" t="s">
        <v>533</v>
      </c>
      <c r="G181" s="10" t="s">
        <v>771</v>
      </c>
      <c r="H181" s="39" t="s">
        <v>532</v>
      </c>
      <c r="I181" s="10" t="s">
        <v>40</v>
      </c>
      <c r="J181" s="10" t="s">
        <v>17</v>
      </c>
      <c r="K181" s="54" t="s">
        <v>116</v>
      </c>
      <c r="L181" s="105" t="s">
        <v>789</v>
      </c>
      <c r="M181" s="105" t="s">
        <v>848</v>
      </c>
      <c r="N181" s="105" t="s">
        <v>848</v>
      </c>
      <c r="O181" s="105">
        <v>100</v>
      </c>
      <c r="P181" s="110">
        <v>12664</v>
      </c>
      <c r="Q181" s="110">
        <v>12664</v>
      </c>
      <c r="R181" s="38">
        <v>1</v>
      </c>
    </row>
    <row r="182" spans="1:18" ht="15" customHeight="1" x14ac:dyDescent="0.3">
      <c r="A182" s="38">
        <v>2016</v>
      </c>
      <c r="B182" s="48" t="s">
        <v>751</v>
      </c>
      <c r="C182" s="8" t="s">
        <v>64</v>
      </c>
      <c r="D182" s="8" t="s">
        <v>65</v>
      </c>
      <c r="E182" s="8" t="s">
        <v>508</v>
      </c>
      <c r="F182" s="39" t="s">
        <v>510</v>
      </c>
      <c r="G182" s="10" t="s">
        <v>781</v>
      </c>
      <c r="H182" s="39" t="s">
        <v>509</v>
      </c>
      <c r="I182" s="10" t="s">
        <v>32</v>
      </c>
      <c r="J182" s="10" t="s">
        <v>785</v>
      </c>
      <c r="K182" s="54" t="s">
        <v>116</v>
      </c>
      <c r="L182" s="105" t="s">
        <v>862</v>
      </c>
      <c r="M182" s="105" t="s">
        <v>863</v>
      </c>
      <c r="N182" s="105" t="s">
        <v>864</v>
      </c>
      <c r="O182" s="105">
        <v>4.2300000000000004</v>
      </c>
      <c r="P182" s="105">
        <v>296</v>
      </c>
      <c r="Q182" s="105">
        <v>284</v>
      </c>
      <c r="R182" s="38">
        <v>1</v>
      </c>
    </row>
    <row r="183" spans="1:18" ht="15" customHeight="1" x14ac:dyDescent="0.3">
      <c r="A183" s="38">
        <v>2016</v>
      </c>
      <c r="B183" s="48" t="s">
        <v>751</v>
      </c>
      <c r="C183" s="8" t="s">
        <v>64</v>
      </c>
      <c r="D183" s="8" t="s">
        <v>65</v>
      </c>
      <c r="E183" s="8" t="s">
        <v>511</v>
      </c>
      <c r="F183" s="39" t="s">
        <v>513</v>
      </c>
      <c r="G183" s="10" t="s">
        <v>777</v>
      </c>
      <c r="H183" s="39" t="s">
        <v>512</v>
      </c>
      <c r="I183" s="10" t="s">
        <v>32</v>
      </c>
      <c r="J183" s="10" t="s">
        <v>785</v>
      </c>
      <c r="K183" s="54" t="s">
        <v>116</v>
      </c>
      <c r="L183" s="105" t="s">
        <v>818</v>
      </c>
      <c r="M183" s="105" t="s">
        <v>860</v>
      </c>
      <c r="N183" s="105" t="s">
        <v>861</v>
      </c>
      <c r="O183" s="105">
        <v>8.33</v>
      </c>
      <c r="P183" s="105">
        <v>104</v>
      </c>
      <c r="Q183" s="105">
        <v>96</v>
      </c>
      <c r="R183" s="38">
        <v>1</v>
      </c>
    </row>
    <row r="184" spans="1:18" ht="15" customHeight="1" x14ac:dyDescent="0.3">
      <c r="A184" s="38">
        <v>2016</v>
      </c>
      <c r="B184" s="48" t="s">
        <v>751</v>
      </c>
      <c r="C184" s="8" t="s">
        <v>64</v>
      </c>
      <c r="D184" s="8" t="s">
        <v>65</v>
      </c>
      <c r="E184" s="8" t="s">
        <v>520</v>
      </c>
      <c r="F184" s="39" t="s">
        <v>522</v>
      </c>
      <c r="G184" s="10" t="s">
        <v>774</v>
      </c>
      <c r="H184" s="39" t="s">
        <v>521</v>
      </c>
      <c r="I184" s="10" t="s">
        <v>40</v>
      </c>
      <c r="J184" s="10" t="s">
        <v>17</v>
      </c>
      <c r="K184" s="54" t="s">
        <v>116</v>
      </c>
      <c r="L184" s="105" t="s">
        <v>852</v>
      </c>
      <c r="M184" s="105" t="s">
        <v>853</v>
      </c>
      <c r="N184" s="105" t="s">
        <v>854</v>
      </c>
      <c r="O184" s="105">
        <v>3.55</v>
      </c>
      <c r="P184" s="110">
        <v>57569</v>
      </c>
      <c r="Q184" s="110">
        <v>55596</v>
      </c>
      <c r="R184" s="38">
        <v>1</v>
      </c>
    </row>
    <row r="185" spans="1:18" ht="15" customHeight="1" x14ac:dyDescent="0.3">
      <c r="A185" s="38">
        <v>2016</v>
      </c>
      <c r="B185" s="48" t="s">
        <v>751</v>
      </c>
      <c r="C185" s="8" t="s">
        <v>64</v>
      </c>
      <c r="D185" s="8" t="s">
        <v>65</v>
      </c>
      <c r="E185" s="8" t="s">
        <v>523</v>
      </c>
      <c r="F185" s="39" t="s">
        <v>525</v>
      </c>
      <c r="G185" s="10" t="s">
        <v>776</v>
      </c>
      <c r="H185" s="39" t="s">
        <v>524</v>
      </c>
      <c r="I185" s="10" t="s">
        <v>32</v>
      </c>
      <c r="J185" s="10" t="s">
        <v>785</v>
      </c>
      <c r="K185" s="54" t="s">
        <v>116</v>
      </c>
      <c r="L185" s="105" t="s">
        <v>857</v>
      </c>
      <c r="M185" s="105" t="s">
        <v>858</v>
      </c>
      <c r="N185" s="105" t="s">
        <v>859</v>
      </c>
      <c r="O185" s="108">
        <v>-36.4</v>
      </c>
      <c r="P185" s="105">
        <v>671</v>
      </c>
      <c r="Q185" s="110">
        <v>1055</v>
      </c>
      <c r="R185" s="38">
        <v>1</v>
      </c>
    </row>
    <row r="186" spans="1:18" ht="15" customHeight="1" x14ac:dyDescent="0.3">
      <c r="A186" s="38">
        <v>2016</v>
      </c>
      <c r="B186" s="48" t="s">
        <v>751</v>
      </c>
      <c r="C186" s="8" t="s">
        <v>64</v>
      </c>
      <c r="D186" s="8" t="s">
        <v>65</v>
      </c>
      <c r="E186" s="8" t="s">
        <v>514</v>
      </c>
      <c r="F186" s="39" t="s">
        <v>516</v>
      </c>
      <c r="G186" s="10" t="s">
        <v>773</v>
      </c>
      <c r="H186" s="39" t="s">
        <v>515</v>
      </c>
      <c r="I186" s="10" t="s">
        <v>32</v>
      </c>
      <c r="J186" s="10" t="s">
        <v>785</v>
      </c>
      <c r="K186" s="54" t="s">
        <v>116</v>
      </c>
      <c r="L186" s="105" t="s">
        <v>849</v>
      </c>
      <c r="M186" s="105" t="s">
        <v>850</v>
      </c>
      <c r="N186" s="105" t="s">
        <v>851</v>
      </c>
      <c r="O186" s="105">
        <v>7.62</v>
      </c>
      <c r="P186" s="110">
        <v>2019</v>
      </c>
      <c r="Q186" s="110">
        <v>1876</v>
      </c>
      <c r="R186" s="38">
        <v>1</v>
      </c>
    </row>
    <row r="187" spans="1:18" ht="15" customHeight="1" x14ac:dyDescent="0.3">
      <c r="A187" s="38">
        <v>2016</v>
      </c>
      <c r="B187" s="48" t="s">
        <v>751</v>
      </c>
      <c r="C187" s="8" t="s">
        <v>64</v>
      </c>
      <c r="D187" s="8" t="s">
        <v>65</v>
      </c>
      <c r="E187" s="8" t="s">
        <v>517</v>
      </c>
      <c r="F187" s="39" t="s">
        <v>519</v>
      </c>
      <c r="G187" s="10" t="s">
        <v>775</v>
      </c>
      <c r="H187" s="39" t="s">
        <v>518</v>
      </c>
      <c r="I187" s="10" t="s">
        <v>40</v>
      </c>
      <c r="J187" s="10" t="s">
        <v>17</v>
      </c>
      <c r="K187" s="54" t="s">
        <v>116</v>
      </c>
      <c r="L187" s="105" t="s">
        <v>803</v>
      </c>
      <c r="M187" s="105" t="s">
        <v>855</v>
      </c>
      <c r="N187" s="105" t="s">
        <v>856</v>
      </c>
      <c r="O187" s="105">
        <v>88.55</v>
      </c>
      <c r="P187" s="110">
        <v>11993</v>
      </c>
      <c r="Q187" s="110">
        <v>13544</v>
      </c>
      <c r="R187" s="38">
        <v>1</v>
      </c>
    </row>
    <row r="188" spans="1:18" ht="15" customHeight="1" x14ac:dyDescent="0.3">
      <c r="A188" s="38">
        <v>2016</v>
      </c>
      <c r="B188" s="48" t="s">
        <v>751</v>
      </c>
      <c r="C188" s="8" t="s">
        <v>64</v>
      </c>
      <c r="D188" s="8" t="s">
        <v>65</v>
      </c>
      <c r="E188" s="8" t="s">
        <v>537</v>
      </c>
      <c r="F188" s="39" t="s">
        <v>539</v>
      </c>
      <c r="G188" s="10" t="s">
        <v>769</v>
      </c>
      <c r="H188" s="39" t="s">
        <v>538</v>
      </c>
      <c r="I188" s="10" t="s">
        <v>40</v>
      </c>
      <c r="J188" s="10" t="s">
        <v>17</v>
      </c>
      <c r="K188" s="54" t="s">
        <v>116</v>
      </c>
      <c r="L188" s="105" t="s">
        <v>844</v>
      </c>
      <c r="M188" s="105" t="s">
        <v>845</v>
      </c>
      <c r="N188" s="105" t="s">
        <v>846</v>
      </c>
      <c r="O188" s="105">
        <v>89.93</v>
      </c>
      <c r="P188" s="110">
        <v>13414</v>
      </c>
      <c r="Q188" s="110">
        <v>14916</v>
      </c>
      <c r="R188" s="38">
        <v>1</v>
      </c>
    </row>
    <row r="189" spans="1:18" ht="15" customHeight="1" x14ac:dyDescent="0.3">
      <c r="A189" s="38">
        <v>2016</v>
      </c>
      <c r="B189" s="48" t="s">
        <v>751</v>
      </c>
      <c r="C189" s="8" t="s">
        <v>64</v>
      </c>
      <c r="D189" s="8" t="s">
        <v>65</v>
      </c>
      <c r="E189" s="8" t="s">
        <v>534</v>
      </c>
      <c r="F189" s="39" t="s">
        <v>536</v>
      </c>
      <c r="G189" s="10" t="s">
        <v>768</v>
      </c>
      <c r="H189" s="39" t="s">
        <v>535</v>
      </c>
      <c r="I189" s="10" t="s">
        <v>32</v>
      </c>
      <c r="J189" s="10" t="s">
        <v>17</v>
      </c>
      <c r="K189" s="54" t="s">
        <v>116</v>
      </c>
      <c r="L189" s="105" t="s">
        <v>841</v>
      </c>
      <c r="M189" s="105" t="s">
        <v>842</v>
      </c>
      <c r="N189" s="105" t="s">
        <v>843</v>
      </c>
      <c r="O189" s="105">
        <v>83.85</v>
      </c>
      <c r="P189" s="105">
        <v>296</v>
      </c>
      <c r="Q189" s="105">
        <v>353</v>
      </c>
      <c r="R189" s="38">
        <v>1</v>
      </c>
    </row>
    <row r="190" spans="1:18" ht="15" customHeight="1" x14ac:dyDescent="0.3">
      <c r="A190" s="38">
        <v>2016</v>
      </c>
      <c r="B190" s="48" t="s">
        <v>751</v>
      </c>
      <c r="C190" s="8" t="s">
        <v>66</v>
      </c>
      <c r="D190" s="8" t="s">
        <v>67</v>
      </c>
      <c r="E190" s="8" t="s">
        <v>555</v>
      </c>
      <c r="F190" s="39" t="s">
        <v>556</v>
      </c>
      <c r="G190" s="10" t="s">
        <v>769</v>
      </c>
      <c r="H190" s="39" t="s">
        <v>555</v>
      </c>
      <c r="I190" s="10" t="s">
        <v>40</v>
      </c>
      <c r="J190" s="10" t="s">
        <v>17</v>
      </c>
      <c r="K190" s="54" t="s">
        <v>116</v>
      </c>
      <c r="L190" s="105" t="s">
        <v>789</v>
      </c>
      <c r="M190" s="105" t="s">
        <v>865</v>
      </c>
      <c r="N190" s="105" t="s">
        <v>865</v>
      </c>
      <c r="O190" s="105">
        <v>100</v>
      </c>
      <c r="P190" s="105">
        <v>989</v>
      </c>
      <c r="Q190" s="105">
        <v>989</v>
      </c>
      <c r="R190" s="38">
        <v>1</v>
      </c>
    </row>
    <row r="191" spans="1:18" ht="15" customHeight="1" x14ac:dyDescent="0.3">
      <c r="A191" s="38">
        <v>2016</v>
      </c>
      <c r="B191" s="48" t="s">
        <v>751</v>
      </c>
      <c r="C191" s="8" t="s">
        <v>66</v>
      </c>
      <c r="D191" s="8" t="s">
        <v>67</v>
      </c>
      <c r="E191" s="8" t="s">
        <v>545</v>
      </c>
      <c r="F191" s="39" t="s">
        <v>547</v>
      </c>
      <c r="G191" s="10" t="s">
        <v>773</v>
      </c>
      <c r="H191" s="39" t="s">
        <v>546</v>
      </c>
      <c r="I191" s="10" t="s">
        <v>40</v>
      </c>
      <c r="J191" s="10" t="s">
        <v>17</v>
      </c>
      <c r="K191" s="54" t="s">
        <v>116</v>
      </c>
      <c r="L191" s="105" t="s">
        <v>789</v>
      </c>
      <c r="M191" s="105" t="s">
        <v>807</v>
      </c>
      <c r="N191" s="105" t="s">
        <v>807</v>
      </c>
      <c r="O191" s="105">
        <v>100</v>
      </c>
      <c r="P191" s="110">
        <v>73962</v>
      </c>
      <c r="Q191" s="110">
        <v>73962</v>
      </c>
      <c r="R191" s="38">
        <v>1</v>
      </c>
    </row>
    <row r="192" spans="1:18" ht="15" customHeight="1" x14ac:dyDescent="0.3">
      <c r="A192" s="38">
        <v>2016</v>
      </c>
      <c r="B192" s="48" t="s">
        <v>751</v>
      </c>
      <c r="C192" s="10" t="s">
        <v>68</v>
      </c>
      <c r="D192" s="8" t="s">
        <v>557</v>
      </c>
      <c r="E192" s="8" t="s">
        <v>526</v>
      </c>
      <c r="F192" s="39" t="s">
        <v>563</v>
      </c>
      <c r="G192" s="10" t="s">
        <v>768</v>
      </c>
      <c r="H192" s="39" t="s">
        <v>562</v>
      </c>
      <c r="I192" s="10" t="s">
        <v>32</v>
      </c>
      <c r="J192" s="10" t="s">
        <v>17</v>
      </c>
      <c r="K192" s="54" t="s">
        <v>116</v>
      </c>
      <c r="L192" s="105" t="s">
        <v>868</v>
      </c>
      <c r="M192" s="105" t="s">
        <v>821</v>
      </c>
      <c r="N192" s="105" t="s">
        <v>824</v>
      </c>
      <c r="O192" s="105">
        <v>71</v>
      </c>
      <c r="P192" s="105">
        <v>12</v>
      </c>
      <c r="Q192" s="105">
        <v>17</v>
      </c>
      <c r="R192" s="38">
        <v>1</v>
      </c>
    </row>
    <row r="193" spans="1:18" ht="15" customHeight="1" x14ac:dyDescent="0.3">
      <c r="A193" s="38">
        <v>2016</v>
      </c>
      <c r="B193" s="48" t="s">
        <v>751</v>
      </c>
      <c r="C193" s="10" t="s">
        <v>68</v>
      </c>
      <c r="D193" s="8" t="s">
        <v>557</v>
      </c>
      <c r="E193" s="8" t="s">
        <v>569</v>
      </c>
      <c r="F193" s="39" t="s">
        <v>571</v>
      </c>
      <c r="G193" s="10" t="s">
        <v>767</v>
      </c>
      <c r="H193" s="39" t="s">
        <v>570</v>
      </c>
      <c r="I193" s="10" t="s">
        <v>40</v>
      </c>
      <c r="J193" s="10" t="s">
        <v>17</v>
      </c>
      <c r="K193" s="54" t="s">
        <v>116</v>
      </c>
      <c r="L193" s="105" t="s">
        <v>808</v>
      </c>
      <c r="M193" s="105" t="s">
        <v>866</v>
      </c>
      <c r="N193" s="105" t="s">
        <v>867</v>
      </c>
      <c r="O193" s="105">
        <v>113</v>
      </c>
      <c r="P193" s="105">
        <v>203</v>
      </c>
      <c r="Q193" s="105">
        <v>179</v>
      </c>
      <c r="R193" s="38">
        <v>1</v>
      </c>
    </row>
    <row r="194" spans="1:18" ht="15" customHeight="1" x14ac:dyDescent="0.3">
      <c r="A194" s="38">
        <v>2016</v>
      </c>
      <c r="B194" s="48" t="s">
        <v>751</v>
      </c>
      <c r="C194" s="10" t="s">
        <v>70</v>
      </c>
      <c r="D194" s="8" t="s">
        <v>593</v>
      </c>
      <c r="E194" s="92" t="s">
        <v>608</v>
      </c>
      <c r="F194" s="39" t="s">
        <v>610</v>
      </c>
      <c r="G194" s="10" t="s">
        <v>770</v>
      </c>
      <c r="H194" s="39" t="s">
        <v>609</v>
      </c>
      <c r="I194" s="10" t="s">
        <v>40</v>
      </c>
      <c r="J194" s="10" t="s">
        <v>17</v>
      </c>
      <c r="K194" s="54" t="s">
        <v>116</v>
      </c>
      <c r="L194" s="105">
        <v>91.43</v>
      </c>
      <c r="M194" s="105" t="s">
        <v>873</v>
      </c>
      <c r="N194" s="105" t="s">
        <v>874</v>
      </c>
      <c r="O194" s="105">
        <v>27.66</v>
      </c>
      <c r="P194" s="105">
        <v>13</v>
      </c>
      <c r="Q194" s="105">
        <v>47</v>
      </c>
      <c r="R194" s="38">
        <v>1</v>
      </c>
    </row>
    <row r="195" spans="1:18" ht="15" customHeight="1" x14ac:dyDescent="0.3">
      <c r="A195" s="38">
        <v>2016</v>
      </c>
      <c r="B195" s="48" t="s">
        <v>751</v>
      </c>
      <c r="C195" s="10" t="s">
        <v>70</v>
      </c>
      <c r="D195" s="8" t="s">
        <v>593</v>
      </c>
      <c r="E195" s="92" t="s">
        <v>766</v>
      </c>
      <c r="F195" s="39" t="s">
        <v>607</v>
      </c>
      <c r="G195" s="10" t="s">
        <v>767</v>
      </c>
      <c r="H195" s="39" t="s">
        <v>606</v>
      </c>
      <c r="I195" s="10" t="s">
        <v>40</v>
      </c>
      <c r="J195" s="10" t="s">
        <v>17</v>
      </c>
      <c r="K195" s="54" t="s">
        <v>116</v>
      </c>
      <c r="L195" s="105">
        <v>92.59</v>
      </c>
      <c r="M195" s="105" t="s">
        <v>838</v>
      </c>
      <c r="N195" s="105" t="s">
        <v>869</v>
      </c>
      <c r="O195" s="108">
        <v>97.1</v>
      </c>
      <c r="P195" s="105">
        <v>67</v>
      </c>
      <c r="Q195" s="105">
        <v>69</v>
      </c>
      <c r="R195" s="38">
        <v>1</v>
      </c>
    </row>
    <row r="196" spans="1:18" ht="15" customHeight="1" x14ac:dyDescent="0.3">
      <c r="A196" s="38">
        <v>2016</v>
      </c>
      <c r="B196" s="48" t="s">
        <v>751</v>
      </c>
      <c r="C196" s="10" t="s">
        <v>70</v>
      </c>
      <c r="D196" s="8" t="s">
        <v>593</v>
      </c>
      <c r="E196" s="92" t="s">
        <v>600</v>
      </c>
      <c r="F196" s="39" t="s">
        <v>602</v>
      </c>
      <c r="G196" s="10" t="s">
        <v>773</v>
      </c>
      <c r="H196" s="39" t="s">
        <v>601</v>
      </c>
      <c r="I196" s="10" t="s">
        <v>40</v>
      </c>
      <c r="J196" s="10" t="s">
        <v>17</v>
      </c>
      <c r="K196" s="54" t="s">
        <v>116</v>
      </c>
      <c r="L196" s="105">
        <v>93.48</v>
      </c>
      <c r="M196" s="105" t="s">
        <v>875</v>
      </c>
      <c r="N196" s="105" t="s">
        <v>815</v>
      </c>
      <c r="O196" s="105">
        <v>21.28</v>
      </c>
      <c r="P196" s="105">
        <v>10</v>
      </c>
      <c r="Q196" s="105">
        <v>47</v>
      </c>
      <c r="R196" s="38">
        <v>1</v>
      </c>
    </row>
    <row r="197" spans="1:18" ht="15" customHeight="1" x14ac:dyDescent="0.3">
      <c r="A197" s="38">
        <v>2016</v>
      </c>
      <c r="B197" s="48" t="s">
        <v>751</v>
      </c>
      <c r="C197" s="10" t="s">
        <v>70</v>
      </c>
      <c r="D197" s="8" t="s">
        <v>593</v>
      </c>
      <c r="E197" s="92" t="s">
        <v>457</v>
      </c>
      <c r="F197" s="39" t="s">
        <v>604</v>
      </c>
      <c r="G197" s="10" t="s">
        <v>769</v>
      </c>
      <c r="H197" s="39" t="s">
        <v>603</v>
      </c>
      <c r="I197" s="10" t="s">
        <v>40</v>
      </c>
      <c r="J197" s="10" t="s">
        <v>17</v>
      </c>
      <c r="K197" s="54" t="s">
        <v>116</v>
      </c>
      <c r="L197" s="105" t="s">
        <v>789</v>
      </c>
      <c r="M197" s="105" t="s">
        <v>872</v>
      </c>
      <c r="N197" s="105" t="s">
        <v>872</v>
      </c>
      <c r="O197" s="105">
        <v>88.24</v>
      </c>
      <c r="P197" s="105">
        <v>15</v>
      </c>
      <c r="Q197" s="105">
        <v>17</v>
      </c>
      <c r="R197" s="38">
        <v>1</v>
      </c>
    </row>
    <row r="198" spans="1:18" ht="15" customHeight="1" x14ac:dyDescent="0.3">
      <c r="A198" s="38">
        <v>2016</v>
      </c>
      <c r="B198" s="48" t="s">
        <v>751</v>
      </c>
      <c r="C198" s="10" t="s">
        <v>70</v>
      </c>
      <c r="D198" s="8" t="s">
        <v>593</v>
      </c>
      <c r="E198" s="92" t="s">
        <v>597</v>
      </c>
      <c r="F198" s="39" t="s">
        <v>599</v>
      </c>
      <c r="G198" s="10" t="s">
        <v>774</v>
      </c>
      <c r="H198" s="39" t="s">
        <v>598</v>
      </c>
      <c r="I198" s="10" t="s">
        <v>40</v>
      </c>
      <c r="J198" s="10" t="s">
        <v>17</v>
      </c>
      <c r="K198" s="54" t="s">
        <v>116</v>
      </c>
      <c r="L198" s="105" t="s">
        <v>789</v>
      </c>
      <c r="M198" s="105" t="s">
        <v>786</v>
      </c>
      <c r="N198" s="105" t="s">
        <v>786</v>
      </c>
      <c r="O198" s="105">
        <v>100</v>
      </c>
      <c r="P198" s="105">
        <v>15</v>
      </c>
      <c r="Q198" s="105">
        <v>15</v>
      </c>
      <c r="R198" s="38">
        <v>1</v>
      </c>
    </row>
    <row r="199" spans="1:18" ht="15" customHeight="1" x14ac:dyDescent="0.3">
      <c r="A199" s="38">
        <v>2016</v>
      </c>
      <c r="B199" s="48" t="s">
        <v>751</v>
      </c>
      <c r="C199" s="10" t="s">
        <v>70</v>
      </c>
      <c r="D199" s="8" t="s">
        <v>593</v>
      </c>
      <c r="E199" s="92" t="s">
        <v>611</v>
      </c>
      <c r="F199" s="39" t="s">
        <v>613</v>
      </c>
      <c r="G199" s="10" t="s">
        <v>768</v>
      </c>
      <c r="H199" s="39" t="s">
        <v>612</v>
      </c>
      <c r="I199" s="10" t="s">
        <v>40</v>
      </c>
      <c r="J199" s="10" t="s">
        <v>17</v>
      </c>
      <c r="K199" s="54" t="s">
        <v>116</v>
      </c>
      <c r="L199" s="105" t="s">
        <v>870</v>
      </c>
      <c r="M199" s="105" t="s">
        <v>815</v>
      </c>
      <c r="N199" s="105" t="s">
        <v>871</v>
      </c>
      <c r="O199" s="105">
        <v>93.75</v>
      </c>
      <c r="P199" s="105">
        <v>45</v>
      </c>
      <c r="Q199" s="105">
        <v>48</v>
      </c>
      <c r="R199" s="38">
        <v>1</v>
      </c>
    </row>
    <row r="200" spans="1:18" ht="15" customHeight="1" x14ac:dyDescent="0.3">
      <c r="A200" s="38">
        <v>2016</v>
      </c>
      <c r="B200" s="48" t="s">
        <v>751</v>
      </c>
      <c r="C200" s="10" t="s">
        <v>70</v>
      </c>
      <c r="D200" s="8" t="s">
        <v>593</v>
      </c>
      <c r="E200" s="92" t="s">
        <v>594</v>
      </c>
      <c r="F200" s="39" t="s">
        <v>596</v>
      </c>
      <c r="G200" s="10" t="s">
        <v>780</v>
      </c>
      <c r="H200" s="39" t="s">
        <v>595</v>
      </c>
      <c r="I200" s="10" t="s">
        <v>40</v>
      </c>
      <c r="J200" s="10" t="s">
        <v>17</v>
      </c>
      <c r="K200" s="54" t="s">
        <v>116</v>
      </c>
      <c r="L200" s="105" t="s">
        <v>791</v>
      </c>
      <c r="M200" s="105" t="s">
        <v>838</v>
      </c>
      <c r="N200" s="105" t="s">
        <v>869</v>
      </c>
      <c r="O200" s="105">
        <v>97.01</v>
      </c>
      <c r="P200" s="105">
        <v>65</v>
      </c>
      <c r="Q200" s="105">
        <v>67</v>
      </c>
      <c r="R200" s="38">
        <v>1</v>
      </c>
    </row>
    <row r="201" spans="1:18" ht="15" customHeight="1" x14ac:dyDescent="0.3">
      <c r="A201" s="38">
        <v>2016</v>
      </c>
      <c r="B201" s="48" t="s">
        <v>751</v>
      </c>
      <c r="C201" s="10" t="s">
        <v>62</v>
      </c>
      <c r="D201" s="8" t="s">
        <v>712</v>
      </c>
      <c r="E201" s="8" t="s">
        <v>628</v>
      </c>
      <c r="F201" s="39" t="s">
        <v>630</v>
      </c>
      <c r="G201" s="10" t="s">
        <v>770</v>
      </c>
      <c r="H201" s="39" t="s">
        <v>629</v>
      </c>
      <c r="I201" s="10" t="s">
        <v>32</v>
      </c>
      <c r="J201" s="10" t="s">
        <v>17</v>
      </c>
      <c r="K201" s="54" t="s">
        <v>116</v>
      </c>
      <c r="L201" s="108">
        <v>80</v>
      </c>
      <c r="M201" s="110">
        <v>3776000000</v>
      </c>
      <c r="N201" s="110">
        <v>4720000000</v>
      </c>
      <c r="O201" s="105">
        <v>81.650000000000006</v>
      </c>
      <c r="P201" s="110">
        <v>3477360094</v>
      </c>
      <c r="Q201" s="110">
        <v>4258800000</v>
      </c>
      <c r="R201" s="38">
        <v>1</v>
      </c>
    </row>
    <row r="202" spans="1:18" ht="15" customHeight="1" x14ac:dyDescent="0.3">
      <c r="A202" s="38">
        <v>2016</v>
      </c>
      <c r="B202" s="48" t="s">
        <v>751</v>
      </c>
      <c r="C202" s="8" t="s">
        <v>58</v>
      </c>
      <c r="D202" s="8" t="s">
        <v>449</v>
      </c>
      <c r="E202" s="8" t="s">
        <v>463</v>
      </c>
      <c r="F202" s="39" t="s">
        <v>465</v>
      </c>
      <c r="G202" s="10" t="s">
        <v>769</v>
      </c>
      <c r="H202" s="39" t="s">
        <v>464</v>
      </c>
      <c r="I202" s="10" t="s">
        <v>40</v>
      </c>
      <c r="J202" s="10" t="s">
        <v>17</v>
      </c>
      <c r="K202" s="54" t="s">
        <v>117</v>
      </c>
      <c r="L202" s="10" t="s">
        <v>876</v>
      </c>
      <c r="M202" s="10" t="s">
        <v>877</v>
      </c>
      <c r="N202" s="10" t="s">
        <v>878</v>
      </c>
      <c r="O202" s="111">
        <f>P202/Q202*100</f>
        <v>92.982830870034618</v>
      </c>
      <c r="P202" s="112">
        <v>971981941.17999995</v>
      </c>
      <c r="Q202" s="112">
        <v>1045334856</v>
      </c>
      <c r="R202" s="38">
        <v>1</v>
      </c>
    </row>
    <row r="203" spans="1:18" ht="15" customHeight="1" x14ac:dyDescent="0.3">
      <c r="A203" s="38">
        <v>2016</v>
      </c>
      <c r="B203" s="53" t="s">
        <v>754</v>
      </c>
      <c r="C203" s="8" t="s">
        <v>60</v>
      </c>
      <c r="D203" s="8" t="s">
        <v>213</v>
      </c>
      <c r="E203" s="8" t="s">
        <v>479</v>
      </c>
      <c r="F203" s="39" t="s">
        <v>481</v>
      </c>
      <c r="G203" s="10" t="s">
        <v>767</v>
      </c>
      <c r="H203" s="39" t="s">
        <v>480</v>
      </c>
      <c r="I203" s="10" t="s">
        <v>40</v>
      </c>
      <c r="J203" s="10" t="s">
        <v>17</v>
      </c>
      <c r="K203" s="54" t="s">
        <v>117</v>
      </c>
      <c r="L203" s="10">
        <v>55</v>
      </c>
      <c r="M203" s="10">
        <v>12.1</v>
      </c>
      <c r="N203" s="10">
        <v>22</v>
      </c>
      <c r="O203" s="10">
        <v>51.33</v>
      </c>
      <c r="P203" s="10">
        <v>10.78</v>
      </c>
      <c r="Q203" s="10">
        <v>21</v>
      </c>
      <c r="R203" s="38">
        <v>1</v>
      </c>
    </row>
    <row r="204" spans="1:18" ht="15" customHeight="1" x14ac:dyDescent="0.3">
      <c r="A204" s="38">
        <v>2016</v>
      </c>
      <c r="B204" s="53" t="s">
        <v>754</v>
      </c>
      <c r="C204" s="8" t="s">
        <v>60</v>
      </c>
      <c r="D204" s="8" t="s">
        <v>213</v>
      </c>
      <c r="E204" s="8" t="s">
        <v>476</v>
      </c>
      <c r="F204" s="39" t="s">
        <v>478</v>
      </c>
      <c r="G204" s="10" t="s">
        <v>768</v>
      </c>
      <c r="H204" s="39" t="s">
        <v>477</v>
      </c>
      <c r="I204" s="10" t="s">
        <v>40</v>
      </c>
      <c r="J204" s="10" t="s">
        <v>17</v>
      </c>
      <c r="K204" s="54" t="s">
        <v>117</v>
      </c>
      <c r="L204" s="10" t="s">
        <v>789</v>
      </c>
      <c r="M204" s="10" t="s">
        <v>838</v>
      </c>
      <c r="N204" s="10" t="s">
        <v>838</v>
      </c>
      <c r="O204" s="10">
        <v>100</v>
      </c>
      <c r="P204" s="10">
        <v>26</v>
      </c>
      <c r="Q204" s="10">
        <v>26</v>
      </c>
      <c r="R204" s="38">
        <v>1</v>
      </c>
    </row>
    <row r="205" spans="1:18" ht="15" customHeight="1" x14ac:dyDescent="0.3">
      <c r="A205" s="38">
        <v>2016</v>
      </c>
      <c r="B205" s="48" t="s">
        <v>751</v>
      </c>
      <c r="C205" s="8" t="s">
        <v>52</v>
      </c>
      <c r="D205" s="8" t="s">
        <v>482</v>
      </c>
      <c r="E205" s="8" t="s">
        <v>493</v>
      </c>
      <c r="F205" s="39" t="s">
        <v>495</v>
      </c>
      <c r="G205" s="10" t="s">
        <v>767</v>
      </c>
      <c r="H205" s="39" t="s">
        <v>494</v>
      </c>
      <c r="I205" s="10" t="s">
        <v>40</v>
      </c>
      <c r="J205" s="10" t="s">
        <v>17</v>
      </c>
      <c r="K205" s="54" t="s">
        <v>117</v>
      </c>
      <c r="L205" s="10" t="s">
        <v>789</v>
      </c>
      <c r="M205" s="10" t="s">
        <v>793</v>
      </c>
      <c r="N205" s="10" t="s">
        <v>793</v>
      </c>
      <c r="O205" s="10">
        <v>100</v>
      </c>
      <c r="P205" s="10">
        <v>7</v>
      </c>
      <c r="Q205" s="10">
        <v>7</v>
      </c>
      <c r="R205" s="38">
        <v>1</v>
      </c>
    </row>
    <row r="206" spans="1:18" ht="15" customHeight="1" x14ac:dyDescent="0.3">
      <c r="A206" s="38">
        <v>2016</v>
      </c>
      <c r="B206" s="48" t="s">
        <v>751</v>
      </c>
      <c r="C206" s="8" t="s">
        <v>52</v>
      </c>
      <c r="D206" s="8" t="s">
        <v>482</v>
      </c>
      <c r="E206" s="8" t="s">
        <v>496</v>
      </c>
      <c r="F206" s="39" t="s">
        <v>498</v>
      </c>
      <c r="G206" s="10" t="s">
        <v>768</v>
      </c>
      <c r="H206" s="39" t="s">
        <v>497</v>
      </c>
      <c r="I206" s="10" t="s">
        <v>40</v>
      </c>
      <c r="J206" s="10" t="s">
        <v>17</v>
      </c>
      <c r="K206" s="54" t="s">
        <v>117</v>
      </c>
      <c r="L206" s="10" t="s">
        <v>791</v>
      </c>
      <c r="M206" s="10" t="s">
        <v>879</v>
      </c>
      <c r="N206" s="10" t="s">
        <v>786</v>
      </c>
      <c r="O206" s="10">
        <v>100</v>
      </c>
      <c r="P206" s="10">
        <v>23</v>
      </c>
      <c r="Q206" s="10">
        <v>23</v>
      </c>
      <c r="R206" s="38">
        <v>1</v>
      </c>
    </row>
    <row r="207" spans="1:18" ht="15" customHeight="1" x14ac:dyDescent="0.3">
      <c r="A207" s="38">
        <v>2016</v>
      </c>
      <c r="B207" s="48" t="s">
        <v>751</v>
      </c>
      <c r="C207" s="8" t="s">
        <v>64</v>
      </c>
      <c r="D207" s="8" t="s">
        <v>65</v>
      </c>
      <c r="E207" s="8" t="s">
        <v>526</v>
      </c>
      <c r="F207" s="39" t="s">
        <v>528</v>
      </c>
      <c r="G207" s="10" t="s">
        <v>767</v>
      </c>
      <c r="H207" s="39" t="s">
        <v>527</v>
      </c>
      <c r="I207" s="10" t="s">
        <v>40</v>
      </c>
      <c r="J207" s="10" t="s">
        <v>17</v>
      </c>
      <c r="K207" s="54" t="s">
        <v>117</v>
      </c>
      <c r="L207" s="10" t="s">
        <v>789</v>
      </c>
      <c r="M207" s="10" t="s">
        <v>880</v>
      </c>
      <c r="N207" s="10" t="s">
        <v>880</v>
      </c>
      <c r="O207" s="10">
        <v>100</v>
      </c>
      <c r="P207" s="10">
        <v>74</v>
      </c>
      <c r="Q207" s="10">
        <v>74</v>
      </c>
      <c r="R207" s="38">
        <v>1</v>
      </c>
    </row>
    <row r="208" spans="1:18" ht="15" customHeight="1" x14ac:dyDescent="0.3">
      <c r="A208" s="38">
        <v>2016</v>
      </c>
      <c r="B208" s="48" t="s">
        <v>751</v>
      </c>
      <c r="C208" s="8" t="s">
        <v>64</v>
      </c>
      <c r="D208" s="8" t="s">
        <v>65</v>
      </c>
      <c r="E208" s="8" t="s">
        <v>520</v>
      </c>
      <c r="F208" s="39" t="s">
        <v>522</v>
      </c>
      <c r="G208" s="10" t="s">
        <v>774</v>
      </c>
      <c r="H208" s="39" t="s">
        <v>521</v>
      </c>
      <c r="I208" s="10" t="s">
        <v>40</v>
      </c>
      <c r="J208" s="10" t="s">
        <v>17</v>
      </c>
      <c r="K208" s="54" t="s">
        <v>117</v>
      </c>
      <c r="L208" s="10" t="s">
        <v>890</v>
      </c>
      <c r="M208" s="10" t="s">
        <v>891</v>
      </c>
      <c r="N208" s="10" t="s">
        <v>892</v>
      </c>
      <c r="O208" s="10">
        <v>1.23</v>
      </c>
      <c r="P208" s="10">
        <v>54626</v>
      </c>
      <c r="Q208" s="10">
        <v>55305</v>
      </c>
      <c r="R208" s="38">
        <v>1</v>
      </c>
    </row>
    <row r="209" spans="1:18" ht="15" customHeight="1" x14ac:dyDescent="0.3">
      <c r="A209" s="38">
        <v>2016</v>
      </c>
      <c r="B209" s="48" t="s">
        <v>751</v>
      </c>
      <c r="C209" s="8" t="s">
        <v>64</v>
      </c>
      <c r="D209" s="8" t="s">
        <v>65</v>
      </c>
      <c r="E209" s="8" t="s">
        <v>531</v>
      </c>
      <c r="F209" s="39" t="s">
        <v>533</v>
      </c>
      <c r="G209" s="10" t="s">
        <v>771</v>
      </c>
      <c r="H209" s="39" t="s">
        <v>532</v>
      </c>
      <c r="I209" s="10" t="s">
        <v>40</v>
      </c>
      <c r="J209" s="10" t="s">
        <v>17</v>
      </c>
      <c r="K209" s="54" t="s">
        <v>117</v>
      </c>
      <c r="L209" s="10" t="s">
        <v>887</v>
      </c>
      <c r="M209" s="10" t="s">
        <v>888</v>
      </c>
      <c r="N209" s="10" t="s">
        <v>889</v>
      </c>
      <c r="O209" s="10">
        <v>100</v>
      </c>
      <c r="P209" s="10">
        <v>26952</v>
      </c>
      <c r="Q209" s="10">
        <v>26952</v>
      </c>
      <c r="R209" s="38">
        <v>1</v>
      </c>
    </row>
    <row r="210" spans="1:18" ht="15" customHeight="1" x14ac:dyDescent="0.3">
      <c r="A210" s="38">
        <v>2016</v>
      </c>
      <c r="B210" s="48" t="s">
        <v>751</v>
      </c>
      <c r="C210" s="8" t="s">
        <v>64</v>
      </c>
      <c r="D210" s="8" t="s">
        <v>65</v>
      </c>
      <c r="E210" s="8" t="s">
        <v>537</v>
      </c>
      <c r="F210" s="39" t="s">
        <v>539</v>
      </c>
      <c r="G210" s="10" t="s">
        <v>769</v>
      </c>
      <c r="H210" s="39" t="s">
        <v>538</v>
      </c>
      <c r="I210" s="10" t="s">
        <v>40</v>
      </c>
      <c r="J210" s="10" t="s">
        <v>17</v>
      </c>
      <c r="K210" s="54" t="s">
        <v>117</v>
      </c>
      <c r="L210" s="10" t="s">
        <v>881</v>
      </c>
      <c r="M210" s="10" t="s">
        <v>882</v>
      </c>
      <c r="N210" s="10" t="s">
        <v>883</v>
      </c>
      <c r="O210" s="10">
        <v>100</v>
      </c>
      <c r="P210" s="10">
        <v>33031</v>
      </c>
      <c r="Q210" s="10">
        <v>33031</v>
      </c>
      <c r="R210" s="38">
        <v>1</v>
      </c>
    </row>
    <row r="211" spans="1:18" ht="15" customHeight="1" x14ac:dyDescent="0.3">
      <c r="A211" s="38">
        <v>2016</v>
      </c>
      <c r="B211" s="48" t="s">
        <v>751</v>
      </c>
      <c r="C211" s="8" t="s">
        <v>64</v>
      </c>
      <c r="D211" s="8" t="s">
        <v>65</v>
      </c>
      <c r="E211" s="8" t="s">
        <v>517</v>
      </c>
      <c r="F211" s="39" t="s">
        <v>519</v>
      </c>
      <c r="G211" s="10" t="s">
        <v>775</v>
      </c>
      <c r="H211" s="39" t="s">
        <v>518</v>
      </c>
      <c r="I211" s="10" t="s">
        <v>40</v>
      </c>
      <c r="J211" s="10" t="s">
        <v>17</v>
      </c>
      <c r="K211" s="54" t="s">
        <v>117</v>
      </c>
      <c r="L211" s="10" t="s">
        <v>803</v>
      </c>
      <c r="M211" s="10" t="s">
        <v>893</v>
      </c>
      <c r="N211" s="10" t="s">
        <v>894</v>
      </c>
      <c r="O211" s="10">
        <v>81.599999999999994</v>
      </c>
      <c r="P211" s="10">
        <v>26952</v>
      </c>
      <c r="Q211" s="10">
        <v>33031</v>
      </c>
      <c r="R211" s="38">
        <v>1</v>
      </c>
    </row>
    <row r="212" spans="1:18" ht="15" customHeight="1" x14ac:dyDescent="0.3">
      <c r="A212" s="38">
        <v>2016</v>
      </c>
      <c r="B212" s="48" t="s">
        <v>751</v>
      </c>
      <c r="C212" s="8" t="s">
        <v>64</v>
      </c>
      <c r="D212" s="8" t="s">
        <v>65</v>
      </c>
      <c r="E212" s="8" t="s">
        <v>463</v>
      </c>
      <c r="F212" s="39" t="s">
        <v>530</v>
      </c>
      <c r="G212" s="10" t="s">
        <v>770</v>
      </c>
      <c r="H212" s="39" t="s">
        <v>529</v>
      </c>
      <c r="I212" s="10" t="s">
        <v>40</v>
      </c>
      <c r="J212" s="10" t="s">
        <v>17</v>
      </c>
      <c r="K212" s="54" t="s">
        <v>117</v>
      </c>
      <c r="L212" s="10" t="s">
        <v>884</v>
      </c>
      <c r="M212" s="10" t="s">
        <v>885</v>
      </c>
      <c r="N212" s="10" t="s">
        <v>886</v>
      </c>
      <c r="O212" s="10">
        <v>100</v>
      </c>
      <c r="P212" s="10">
        <v>54626</v>
      </c>
      <c r="Q212" s="10">
        <v>54626</v>
      </c>
      <c r="R212" s="38">
        <v>1</v>
      </c>
    </row>
    <row r="213" spans="1:18" ht="15" customHeight="1" x14ac:dyDescent="0.3">
      <c r="A213" s="38">
        <v>2016</v>
      </c>
      <c r="B213" s="48" t="s">
        <v>751</v>
      </c>
      <c r="C213" s="8" t="s">
        <v>66</v>
      </c>
      <c r="D213" s="8" t="s">
        <v>67</v>
      </c>
      <c r="E213" s="8" t="s">
        <v>555</v>
      </c>
      <c r="F213" s="39" t="s">
        <v>556</v>
      </c>
      <c r="G213" s="10" t="s">
        <v>769</v>
      </c>
      <c r="H213" s="39" t="s">
        <v>555</v>
      </c>
      <c r="I213" s="10" t="s">
        <v>40</v>
      </c>
      <c r="J213" s="10" t="s">
        <v>17</v>
      </c>
      <c r="K213" s="54" t="s">
        <v>117</v>
      </c>
      <c r="L213" s="10" t="s">
        <v>789</v>
      </c>
      <c r="M213" s="10" t="s">
        <v>895</v>
      </c>
      <c r="N213" s="10" t="s">
        <v>895</v>
      </c>
      <c r="O213" s="10">
        <v>100</v>
      </c>
      <c r="P213" s="10">
        <v>908</v>
      </c>
      <c r="Q213" s="10">
        <v>908</v>
      </c>
      <c r="R213" s="38">
        <v>1</v>
      </c>
    </row>
    <row r="214" spans="1:18" ht="15" customHeight="1" x14ac:dyDescent="0.3">
      <c r="A214" s="38">
        <v>2016</v>
      </c>
      <c r="B214" s="48" t="s">
        <v>751</v>
      </c>
      <c r="C214" s="8" t="s">
        <v>66</v>
      </c>
      <c r="D214" s="8" t="s">
        <v>67</v>
      </c>
      <c r="E214" s="8" t="s">
        <v>545</v>
      </c>
      <c r="F214" s="39" t="s">
        <v>547</v>
      </c>
      <c r="G214" s="10" t="s">
        <v>773</v>
      </c>
      <c r="H214" s="39" t="s">
        <v>546</v>
      </c>
      <c r="I214" s="10" t="s">
        <v>40</v>
      </c>
      <c r="J214" s="10" t="s">
        <v>17</v>
      </c>
      <c r="K214" s="54" t="s">
        <v>117</v>
      </c>
      <c r="L214" s="10" t="s">
        <v>789</v>
      </c>
      <c r="M214" s="10" t="s">
        <v>807</v>
      </c>
      <c r="N214" s="10" t="s">
        <v>807</v>
      </c>
      <c r="O214" s="10">
        <v>100</v>
      </c>
      <c r="P214" s="10">
        <v>74117</v>
      </c>
      <c r="Q214" s="10">
        <v>74117</v>
      </c>
      <c r="R214" s="38">
        <v>1</v>
      </c>
    </row>
    <row r="215" spans="1:18" ht="15" customHeight="1" x14ac:dyDescent="0.3">
      <c r="A215" s="38">
        <v>2016</v>
      </c>
      <c r="B215" s="48" t="s">
        <v>751</v>
      </c>
      <c r="C215" s="10" t="s">
        <v>68</v>
      </c>
      <c r="D215" s="8" t="s">
        <v>557</v>
      </c>
      <c r="E215" s="8" t="s">
        <v>526</v>
      </c>
      <c r="F215" s="39" t="s">
        <v>563</v>
      </c>
      <c r="G215" s="10" t="s">
        <v>768</v>
      </c>
      <c r="H215" s="39" t="s">
        <v>562</v>
      </c>
      <c r="I215" s="10" t="s">
        <v>32</v>
      </c>
      <c r="J215" s="10" t="s">
        <v>17</v>
      </c>
      <c r="K215" s="54" t="s">
        <v>117</v>
      </c>
      <c r="L215" s="10">
        <v>84</v>
      </c>
      <c r="M215" s="10">
        <v>16</v>
      </c>
      <c r="N215" s="10">
        <v>19</v>
      </c>
      <c r="O215" s="10">
        <v>71</v>
      </c>
      <c r="P215" s="10">
        <v>12</v>
      </c>
      <c r="Q215" s="10">
        <v>17</v>
      </c>
      <c r="R215" s="38">
        <v>1</v>
      </c>
    </row>
    <row r="216" spans="1:18" ht="15" customHeight="1" x14ac:dyDescent="0.3">
      <c r="A216" s="38">
        <v>2016</v>
      </c>
      <c r="B216" s="48" t="s">
        <v>751</v>
      </c>
      <c r="C216" s="10" t="s">
        <v>68</v>
      </c>
      <c r="D216" s="8" t="s">
        <v>557</v>
      </c>
      <c r="E216" s="8" t="s">
        <v>569</v>
      </c>
      <c r="F216" s="39" t="s">
        <v>571</v>
      </c>
      <c r="G216" s="10" t="s">
        <v>767</v>
      </c>
      <c r="H216" s="39" t="s">
        <v>570</v>
      </c>
      <c r="I216" s="10" t="s">
        <v>40</v>
      </c>
      <c r="J216" s="10" t="s">
        <v>17</v>
      </c>
      <c r="K216" s="54" t="s">
        <v>117</v>
      </c>
      <c r="L216" s="10" t="s">
        <v>808</v>
      </c>
      <c r="M216" s="10" t="s">
        <v>808</v>
      </c>
      <c r="N216" s="10" t="s">
        <v>789</v>
      </c>
      <c r="O216" s="10">
        <v>90</v>
      </c>
      <c r="P216" s="10">
        <v>132</v>
      </c>
      <c r="Q216" s="10">
        <v>147</v>
      </c>
      <c r="R216" s="38">
        <v>1</v>
      </c>
    </row>
    <row r="217" spans="1:18" ht="15" customHeight="1" x14ac:dyDescent="0.3">
      <c r="A217" s="38">
        <v>2016</v>
      </c>
      <c r="B217" s="48" t="s">
        <v>751</v>
      </c>
      <c r="C217" s="10" t="s">
        <v>70</v>
      </c>
      <c r="D217" s="8" t="s">
        <v>593</v>
      </c>
      <c r="E217" s="92" t="s">
        <v>597</v>
      </c>
      <c r="F217" s="39" t="s">
        <v>599</v>
      </c>
      <c r="G217" s="10" t="s">
        <v>774</v>
      </c>
      <c r="H217" s="39" t="s">
        <v>598</v>
      </c>
      <c r="I217" s="10" t="s">
        <v>40</v>
      </c>
      <c r="J217" s="10" t="s">
        <v>17</v>
      </c>
      <c r="K217" s="54" t="s">
        <v>117</v>
      </c>
      <c r="L217" s="113">
        <v>0</v>
      </c>
      <c r="M217" s="10">
        <v>0</v>
      </c>
      <c r="N217" s="10">
        <v>0</v>
      </c>
      <c r="O217" s="10">
        <v>0</v>
      </c>
      <c r="P217" s="10">
        <v>0</v>
      </c>
      <c r="Q217" s="10">
        <v>0</v>
      </c>
      <c r="R217" s="38">
        <v>1</v>
      </c>
    </row>
    <row r="218" spans="1:18" ht="15" customHeight="1" x14ac:dyDescent="0.3">
      <c r="A218" s="38">
        <v>2016</v>
      </c>
      <c r="B218" s="48" t="s">
        <v>751</v>
      </c>
      <c r="C218" s="10" t="s">
        <v>70</v>
      </c>
      <c r="D218" s="8" t="s">
        <v>593</v>
      </c>
      <c r="E218" s="92" t="s">
        <v>600</v>
      </c>
      <c r="F218" s="39" t="s">
        <v>602</v>
      </c>
      <c r="G218" s="10" t="s">
        <v>773</v>
      </c>
      <c r="H218" s="39" t="s">
        <v>601</v>
      </c>
      <c r="I218" s="10" t="s">
        <v>40</v>
      </c>
      <c r="J218" s="10" t="s">
        <v>17</v>
      </c>
      <c r="K218" s="54" t="s">
        <v>117</v>
      </c>
      <c r="L218" s="113" t="s">
        <v>794</v>
      </c>
      <c r="M218" s="10" t="s">
        <v>825</v>
      </c>
      <c r="N218" s="10" t="s">
        <v>873</v>
      </c>
      <c r="O218" s="10">
        <v>206.25</v>
      </c>
      <c r="P218" s="10">
        <v>66</v>
      </c>
      <c r="Q218" s="10">
        <v>32</v>
      </c>
      <c r="R218" s="38">
        <v>1</v>
      </c>
    </row>
    <row r="219" spans="1:18" ht="15" customHeight="1" x14ac:dyDescent="0.3">
      <c r="A219" s="38">
        <v>2016</v>
      </c>
      <c r="B219" s="48" t="s">
        <v>751</v>
      </c>
      <c r="C219" s="10" t="s">
        <v>70</v>
      </c>
      <c r="D219" s="8" t="s">
        <v>593</v>
      </c>
      <c r="E219" s="92" t="s">
        <v>594</v>
      </c>
      <c r="F219" s="39" t="s">
        <v>596</v>
      </c>
      <c r="G219" s="10" t="s">
        <v>780</v>
      </c>
      <c r="H219" s="39" t="s">
        <v>595</v>
      </c>
      <c r="I219" s="10" t="s">
        <v>40</v>
      </c>
      <c r="J219" s="10" t="s">
        <v>17</v>
      </c>
      <c r="K219" s="54" t="s">
        <v>117</v>
      </c>
      <c r="L219" s="113" t="s">
        <v>868</v>
      </c>
      <c r="M219" s="10" t="s">
        <v>821</v>
      </c>
      <c r="N219" s="10" t="s">
        <v>824</v>
      </c>
      <c r="O219" s="10">
        <v>100</v>
      </c>
      <c r="P219" s="10">
        <v>43</v>
      </c>
      <c r="Q219" s="10">
        <v>43</v>
      </c>
      <c r="R219" s="38">
        <v>1</v>
      </c>
    </row>
    <row r="220" spans="1:18" ht="15" customHeight="1" x14ac:dyDescent="0.3">
      <c r="A220" s="38">
        <v>2016</v>
      </c>
      <c r="B220" s="48" t="s">
        <v>751</v>
      </c>
      <c r="C220" s="10" t="s">
        <v>70</v>
      </c>
      <c r="D220" s="8" t="s">
        <v>593</v>
      </c>
      <c r="E220" s="92" t="s">
        <v>457</v>
      </c>
      <c r="F220" s="39" t="s">
        <v>604</v>
      </c>
      <c r="G220" s="10" t="s">
        <v>769</v>
      </c>
      <c r="H220" s="39" t="s">
        <v>603</v>
      </c>
      <c r="I220" s="10" t="s">
        <v>40</v>
      </c>
      <c r="J220" s="10" t="s">
        <v>17</v>
      </c>
      <c r="K220" s="54" t="s">
        <v>117</v>
      </c>
      <c r="L220" s="113" t="s">
        <v>820</v>
      </c>
      <c r="M220" s="10" t="s">
        <v>821</v>
      </c>
      <c r="N220" s="10" t="s">
        <v>822</v>
      </c>
      <c r="O220" s="10">
        <v>85</v>
      </c>
      <c r="P220" s="10">
        <v>17</v>
      </c>
      <c r="Q220" s="10">
        <v>20</v>
      </c>
      <c r="R220" s="38">
        <v>1</v>
      </c>
    </row>
    <row r="221" spans="1:18" ht="15" customHeight="1" x14ac:dyDescent="0.3">
      <c r="A221" s="38">
        <v>2016</v>
      </c>
      <c r="B221" s="48" t="s">
        <v>751</v>
      </c>
      <c r="C221" s="10" t="s">
        <v>70</v>
      </c>
      <c r="D221" s="8" t="s">
        <v>593</v>
      </c>
      <c r="E221" s="92" t="s">
        <v>608</v>
      </c>
      <c r="F221" s="39" t="s">
        <v>610</v>
      </c>
      <c r="G221" s="10" t="s">
        <v>770</v>
      </c>
      <c r="H221" s="39" t="s">
        <v>609</v>
      </c>
      <c r="I221" s="10" t="s">
        <v>40</v>
      </c>
      <c r="J221" s="10" t="s">
        <v>17</v>
      </c>
      <c r="K221" s="54" t="s">
        <v>117</v>
      </c>
      <c r="L221" s="113" t="s">
        <v>899</v>
      </c>
      <c r="M221" s="10" t="s">
        <v>839</v>
      </c>
      <c r="N221" s="10" t="s">
        <v>900</v>
      </c>
      <c r="O221" s="10">
        <f>P221/Q221*100</f>
        <v>212.5</v>
      </c>
      <c r="P221" s="10">
        <v>68</v>
      </c>
      <c r="Q221" s="10">
        <v>32</v>
      </c>
      <c r="R221" s="38">
        <v>1</v>
      </c>
    </row>
    <row r="222" spans="1:18" ht="15" customHeight="1" x14ac:dyDescent="0.3">
      <c r="A222" s="38">
        <v>2016</v>
      </c>
      <c r="B222" s="48" t="s">
        <v>751</v>
      </c>
      <c r="C222" s="10" t="s">
        <v>70</v>
      </c>
      <c r="D222" s="8" t="s">
        <v>593</v>
      </c>
      <c r="E222" s="92" t="s">
        <v>766</v>
      </c>
      <c r="F222" s="39" t="s">
        <v>607</v>
      </c>
      <c r="G222" s="10" t="s">
        <v>767</v>
      </c>
      <c r="H222" s="39" t="s">
        <v>606</v>
      </c>
      <c r="I222" s="10" t="s">
        <v>40</v>
      </c>
      <c r="J222" s="10" t="s">
        <v>17</v>
      </c>
      <c r="K222" s="54" t="s">
        <v>117</v>
      </c>
      <c r="L222" s="113" t="s">
        <v>896</v>
      </c>
      <c r="M222" s="10" t="s">
        <v>897</v>
      </c>
      <c r="N222" s="10" t="s">
        <v>812</v>
      </c>
      <c r="O222" s="114">
        <f>P222/Q222*100</f>
        <v>97.61904761904762</v>
      </c>
      <c r="P222" s="10">
        <v>41</v>
      </c>
      <c r="Q222" s="10">
        <v>42</v>
      </c>
      <c r="R222" s="38">
        <v>1</v>
      </c>
    </row>
    <row r="223" spans="1:18" ht="15" customHeight="1" x14ac:dyDescent="0.3">
      <c r="A223" s="38">
        <v>2016</v>
      </c>
      <c r="B223" s="48" t="s">
        <v>751</v>
      </c>
      <c r="C223" s="10" t="s">
        <v>70</v>
      </c>
      <c r="D223" s="8" t="s">
        <v>593</v>
      </c>
      <c r="E223" s="92" t="s">
        <v>611</v>
      </c>
      <c r="F223" s="39" t="s">
        <v>613</v>
      </c>
      <c r="G223" s="10" t="s">
        <v>768</v>
      </c>
      <c r="H223" s="39" t="s">
        <v>612</v>
      </c>
      <c r="I223" s="10" t="s">
        <v>40</v>
      </c>
      <c r="J223" s="10" t="s">
        <v>17</v>
      </c>
      <c r="K223" s="54" t="s">
        <v>117</v>
      </c>
      <c r="L223" s="113" t="s">
        <v>814</v>
      </c>
      <c r="M223" s="10" t="s">
        <v>898</v>
      </c>
      <c r="N223" s="10" t="s">
        <v>815</v>
      </c>
      <c r="O223" s="114">
        <v>98.2</v>
      </c>
      <c r="P223" s="10">
        <v>55</v>
      </c>
      <c r="Q223" s="10">
        <v>56</v>
      </c>
      <c r="R223" s="38">
        <v>1</v>
      </c>
    </row>
    <row r="224" spans="1:18" ht="15" customHeight="1" x14ac:dyDescent="0.3">
      <c r="A224" s="38">
        <v>2016</v>
      </c>
      <c r="B224" s="53" t="s">
        <v>753</v>
      </c>
      <c r="C224" s="45" t="s">
        <v>56</v>
      </c>
      <c r="D224" s="45" t="s">
        <v>412</v>
      </c>
      <c r="E224" s="45" t="s">
        <v>420</v>
      </c>
      <c r="F224" s="39" t="s">
        <v>422</v>
      </c>
      <c r="G224" s="10" t="s">
        <v>776</v>
      </c>
      <c r="H224" s="39" t="s">
        <v>421</v>
      </c>
      <c r="I224" s="46" t="s">
        <v>20</v>
      </c>
      <c r="J224" s="10" t="s">
        <v>752</v>
      </c>
      <c r="K224" s="54" t="s">
        <v>118</v>
      </c>
      <c r="L224" s="117" t="s">
        <v>927</v>
      </c>
      <c r="M224" s="117" t="s">
        <v>928</v>
      </c>
      <c r="N224" s="117" t="s">
        <v>909</v>
      </c>
      <c r="O224" s="46">
        <v>0.31</v>
      </c>
      <c r="P224" s="46">
        <v>754</v>
      </c>
      <c r="Q224" s="46">
        <v>2468</v>
      </c>
      <c r="R224" s="38">
        <v>1</v>
      </c>
    </row>
    <row r="225" spans="1:18" ht="15" customHeight="1" x14ac:dyDescent="0.3">
      <c r="A225" s="38">
        <v>2016</v>
      </c>
      <c r="B225" s="53" t="s">
        <v>753</v>
      </c>
      <c r="C225" s="45" t="s">
        <v>56</v>
      </c>
      <c r="D225" s="45" t="s">
        <v>412</v>
      </c>
      <c r="E225" s="45" t="s">
        <v>90</v>
      </c>
      <c r="F225" s="39" t="s">
        <v>92</v>
      </c>
      <c r="G225" s="10" t="s">
        <v>778</v>
      </c>
      <c r="H225" s="39" t="s">
        <v>91</v>
      </c>
      <c r="I225" s="46" t="s">
        <v>20</v>
      </c>
      <c r="J225" s="10" t="s">
        <v>17</v>
      </c>
      <c r="K225" s="54" t="s">
        <v>118</v>
      </c>
      <c r="L225" s="117" t="s">
        <v>932</v>
      </c>
      <c r="M225" s="117" t="s">
        <v>933</v>
      </c>
      <c r="N225" s="117" t="s">
        <v>934</v>
      </c>
      <c r="O225" s="46">
        <v>0.52</v>
      </c>
      <c r="P225" s="118">
        <v>99481.58</v>
      </c>
      <c r="Q225" s="118">
        <v>19121801.039999999</v>
      </c>
      <c r="R225" s="38">
        <v>1</v>
      </c>
    </row>
    <row r="226" spans="1:18" ht="15" customHeight="1" x14ac:dyDescent="0.3">
      <c r="A226" s="38">
        <v>2016</v>
      </c>
      <c r="B226" s="53" t="s">
        <v>753</v>
      </c>
      <c r="C226" s="45" t="s">
        <v>56</v>
      </c>
      <c r="D226" s="45" t="s">
        <v>412</v>
      </c>
      <c r="E226" s="45" t="s">
        <v>426</v>
      </c>
      <c r="F226" s="39" t="s">
        <v>428</v>
      </c>
      <c r="G226" s="10" t="s">
        <v>774</v>
      </c>
      <c r="H226" s="39" t="s">
        <v>427</v>
      </c>
      <c r="I226" s="46" t="s">
        <v>20</v>
      </c>
      <c r="J226" s="10" t="s">
        <v>752</v>
      </c>
      <c r="K226" s="54" t="s">
        <v>118</v>
      </c>
      <c r="L226" s="117" t="s">
        <v>922</v>
      </c>
      <c r="M226" s="117" t="s">
        <v>923</v>
      </c>
      <c r="N226" s="117" t="s">
        <v>924</v>
      </c>
      <c r="O226" s="46">
        <v>0.69</v>
      </c>
      <c r="P226" s="46">
        <v>445</v>
      </c>
      <c r="Q226" s="46">
        <v>644</v>
      </c>
      <c r="R226" s="38">
        <v>1</v>
      </c>
    </row>
    <row r="227" spans="1:18" ht="15" customHeight="1" x14ac:dyDescent="0.3">
      <c r="A227" s="38">
        <v>2016</v>
      </c>
      <c r="B227" s="53" t="s">
        <v>753</v>
      </c>
      <c r="C227" s="45" t="s">
        <v>56</v>
      </c>
      <c r="D227" s="45" t="s">
        <v>412</v>
      </c>
      <c r="E227" s="45" t="s">
        <v>434</v>
      </c>
      <c r="F227" s="39" t="s">
        <v>436</v>
      </c>
      <c r="G227" s="10" t="s">
        <v>772</v>
      </c>
      <c r="H227" s="39" t="s">
        <v>446</v>
      </c>
      <c r="I227" s="46" t="s">
        <v>20</v>
      </c>
      <c r="J227" s="10" t="s">
        <v>752</v>
      </c>
      <c r="K227" s="54" t="s">
        <v>118</v>
      </c>
      <c r="L227" s="117" t="s">
        <v>916</v>
      </c>
      <c r="M227" s="117" t="s">
        <v>917</v>
      </c>
      <c r="N227" s="117" t="s">
        <v>918</v>
      </c>
      <c r="O227" s="46">
        <v>0.32</v>
      </c>
      <c r="P227" s="46">
        <v>982855</v>
      </c>
      <c r="Q227" s="46">
        <v>3116494</v>
      </c>
      <c r="R227" s="38">
        <v>1</v>
      </c>
    </row>
    <row r="228" spans="1:18" ht="15" customHeight="1" x14ac:dyDescent="0.3">
      <c r="A228" s="38">
        <v>2016</v>
      </c>
      <c r="B228" s="53" t="s">
        <v>753</v>
      </c>
      <c r="C228" s="8" t="s">
        <v>56</v>
      </c>
      <c r="D228" s="8" t="s">
        <v>412</v>
      </c>
      <c r="E228" s="8" t="s">
        <v>448</v>
      </c>
      <c r="F228" s="39" t="s">
        <v>138</v>
      </c>
      <c r="G228" s="10" t="s">
        <v>767</v>
      </c>
      <c r="H228" s="39" t="s">
        <v>137</v>
      </c>
      <c r="I228" s="10" t="s">
        <v>20</v>
      </c>
      <c r="J228" s="10" t="s">
        <v>752</v>
      </c>
      <c r="K228" s="54" t="s">
        <v>118</v>
      </c>
      <c r="L228" s="115" t="s">
        <v>901</v>
      </c>
      <c r="M228" s="115" t="s">
        <v>902</v>
      </c>
      <c r="N228" s="115" t="s">
        <v>903</v>
      </c>
      <c r="O228" s="10">
        <v>0.51</v>
      </c>
      <c r="P228" s="10">
        <v>1391</v>
      </c>
      <c r="Q228" s="10">
        <v>2746</v>
      </c>
      <c r="R228" s="38">
        <v>1</v>
      </c>
    </row>
    <row r="229" spans="1:18" ht="15" customHeight="1" x14ac:dyDescent="0.3">
      <c r="A229" s="38">
        <v>2016</v>
      </c>
      <c r="B229" s="53" t="s">
        <v>753</v>
      </c>
      <c r="C229" s="45" t="s">
        <v>56</v>
      </c>
      <c r="D229" s="45" t="s">
        <v>412</v>
      </c>
      <c r="E229" s="45" t="s">
        <v>413</v>
      </c>
      <c r="F229" s="39" t="s">
        <v>415</v>
      </c>
      <c r="G229" s="10" t="s">
        <v>780</v>
      </c>
      <c r="H229" s="39" t="s">
        <v>414</v>
      </c>
      <c r="I229" s="46" t="s">
        <v>20</v>
      </c>
      <c r="J229" s="10" t="s">
        <v>785</v>
      </c>
      <c r="K229" s="54" t="s">
        <v>118</v>
      </c>
      <c r="L229" s="46" t="s">
        <v>935</v>
      </c>
      <c r="M229" s="46" t="s">
        <v>936</v>
      </c>
      <c r="N229" s="46" t="s">
        <v>937</v>
      </c>
      <c r="O229" s="46">
        <v>0</v>
      </c>
      <c r="P229" s="46">
        <v>3.4</v>
      </c>
      <c r="Q229" s="46">
        <v>3.4</v>
      </c>
      <c r="R229" s="38">
        <v>1</v>
      </c>
    </row>
    <row r="230" spans="1:18" ht="15" customHeight="1" x14ac:dyDescent="0.3">
      <c r="A230" s="38">
        <v>2016</v>
      </c>
      <c r="B230" s="53" t="s">
        <v>753</v>
      </c>
      <c r="C230" s="45" t="s">
        <v>56</v>
      </c>
      <c r="D230" s="45" t="s">
        <v>412</v>
      </c>
      <c r="E230" s="45" t="s">
        <v>423</v>
      </c>
      <c r="F230" s="39" t="s">
        <v>425</v>
      </c>
      <c r="G230" s="10" t="s">
        <v>773</v>
      </c>
      <c r="H230" s="39" t="s">
        <v>424</v>
      </c>
      <c r="I230" s="46" t="s">
        <v>20</v>
      </c>
      <c r="J230" s="10" t="s">
        <v>752</v>
      </c>
      <c r="K230" s="54" t="s">
        <v>118</v>
      </c>
      <c r="L230" s="117" t="s">
        <v>919</v>
      </c>
      <c r="M230" s="117" t="s">
        <v>920</v>
      </c>
      <c r="N230" s="117" t="s">
        <v>921</v>
      </c>
      <c r="O230" s="46">
        <v>0.84</v>
      </c>
      <c r="P230" s="46">
        <v>1587</v>
      </c>
      <c r="Q230" s="46">
        <v>1893</v>
      </c>
      <c r="R230" s="38">
        <v>1</v>
      </c>
    </row>
    <row r="231" spans="1:18" ht="15" customHeight="1" x14ac:dyDescent="0.3">
      <c r="A231" s="38">
        <v>2016</v>
      </c>
      <c r="B231" s="53" t="s">
        <v>753</v>
      </c>
      <c r="C231" s="45" t="s">
        <v>56</v>
      </c>
      <c r="D231" s="45" t="s">
        <v>412</v>
      </c>
      <c r="E231" s="45" t="s">
        <v>429</v>
      </c>
      <c r="F231" s="39" t="s">
        <v>431</v>
      </c>
      <c r="G231" s="10" t="s">
        <v>775</v>
      </c>
      <c r="H231" s="39" t="s">
        <v>430</v>
      </c>
      <c r="I231" s="46" t="s">
        <v>20</v>
      </c>
      <c r="J231" s="10" t="s">
        <v>752</v>
      </c>
      <c r="K231" s="54" t="s">
        <v>118</v>
      </c>
      <c r="L231" s="117" t="s">
        <v>919</v>
      </c>
      <c r="M231" s="117" t="s">
        <v>925</v>
      </c>
      <c r="N231" s="117" t="s">
        <v>926</v>
      </c>
      <c r="O231" s="46">
        <v>1.08</v>
      </c>
      <c r="P231" s="46">
        <v>7991</v>
      </c>
      <c r="Q231" s="46">
        <v>7429</v>
      </c>
      <c r="R231" s="38">
        <v>1</v>
      </c>
    </row>
    <row r="232" spans="1:18" ht="15" customHeight="1" x14ac:dyDescent="0.3">
      <c r="A232" s="38">
        <v>2016</v>
      </c>
      <c r="B232" s="53" t="s">
        <v>753</v>
      </c>
      <c r="C232" s="45" t="s">
        <v>56</v>
      </c>
      <c r="D232" s="45" t="s">
        <v>412</v>
      </c>
      <c r="E232" s="45" t="s">
        <v>416</v>
      </c>
      <c r="F232" s="39" t="s">
        <v>418</v>
      </c>
      <c r="G232" s="10" t="s">
        <v>777</v>
      </c>
      <c r="H232" s="39" t="s">
        <v>417</v>
      </c>
      <c r="I232" s="46" t="s">
        <v>20</v>
      </c>
      <c r="J232" s="10" t="s">
        <v>752</v>
      </c>
      <c r="K232" s="54" t="s">
        <v>118</v>
      </c>
      <c r="L232" s="117" t="s">
        <v>929</v>
      </c>
      <c r="M232" s="117" t="s">
        <v>930</v>
      </c>
      <c r="N232" s="117" t="s">
        <v>931</v>
      </c>
      <c r="O232" s="46">
        <v>0.75</v>
      </c>
      <c r="P232" s="46">
        <v>1850</v>
      </c>
      <c r="Q232" s="46">
        <v>2453</v>
      </c>
      <c r="R232" s="38">
        <v>1</v>
      </c>
    </row>
    <row r="233" spans="1:18" ht="15" customHeight="1" x14ac:dyDescent="0.3">
      <c r="A233" s="38">
        <v>2016</v>
      </c>
      <c r="B233" s="53" t="s">
        <v>753</v>
      </c>
      <c r="C233" s="45" t="s">
        <v>56</v>
      </c>
      <c r="D233" s="45" t="s">
        <v>412</v>
      </c>
      <c r="E233" s="45" t="s">
        <v>445</v>
      </c>
      <c r="F233" s="39" t="s">
        <v>447</v>
      </c>
      <c r="G233" s="10" t="s">
        <v>771</v>
      </c>
      <c r="H233" s="39" t="s">
        <v>446</v>
      </c>
      <c r="I233" s="46" t="s">
        <v>20</v>
      </c>
      <c r="J233" s="10" t="s">
        <v>752</v>
      </c>
      <c r="K233" s="54" t="s">
        <v>118</v>
      </c>
      <c r="L233" s="117" t="s">
        <v>913</v>
      </c>
      <c r="M233" s="117" t="s">
        <v>914</v>
      </c>
      <c r="N233" s="117" t="s">
        <v>915</v>
      </c>
      <c r="O233" s="46">
        <v>1.58</v>
      </c>
      <c r="P233" s="46">
        <v>7991</v>
      </c>
      <c r="Q233" s="46">
        <v>5073</v>
      </c>
      <c r="R233" s="38">
        <v>1</v>
      </c>
    </row>
    <row r="234" spans="1:18" ht="15" customHeight="1" x14ac:dyDescent="0.3">
      <c r="A234" s="38">
        <v>2016</v>
      </c>
      <c r="B234" s="53" t="s">
        <v>753</v>
      </c>
      <c r="C234" s="45" t="s">
        <v>56</v>
      </c>
      <c r="D234" s="45" t="s">
        <v>412</v>
      </c>
      <c r="E234" s="45" t="s">
        <v>442</v>
      </c>
      <c r="F234" s="39" t="s">
        <v>444</v>
      </c>
      <c r="G234" s="10" t="s">
        <v>770</v>
      </c>
      <c r="H234" s="39" t="s">
        <v>443</v>
      </c>
      <c r="I234" s="46" t="s">
        <v>20</v>
      </c>
      <c r="J234" s="10" t="s">
        <v>17</v>
      </c>
      <c r="K234" s="54" t="s">
        <v>118</v>
      </c>
      <c r="L234" s="116" t="s">
        <v>910</v>
      </c>
      <c r="M234" s="116" t="s">
        <v>911</v>
      </c>
      <c r="N234" s="116" t="s">
        <v>912</v>
      </c>
      <c r="O234" s="46">
        <v>5.14</v>
      </c>
      <c r="P234" s="46">
        <v>4459</v>
      </c>
      <c r="Q234" s="46">
        <v>4214</v>
      </c>
      <c r="R234" s="38">
        <v>1</v>
      </c>
    </row>
    <row r="235" spans="1:18" ht="15" customHeight="1" x14ac:dyDescent="0.3">
      <c r="A235" s="38">
        <v>2016</v>
      </c>
      <c r="B235" s="53" t="s">
        <v>753</v>
      </c>
      <c r="C235" s="45" t="s">
        <v>56</v>
      </c>
      <c r="D235" s="45" t="s">
        <v>412</v>
      </c>
      <c r="E235" s="45" t="s">
        <v>439</v>
      </c>
      <c r="F235" s="39" t="s">
        <v>441</v>
      </c>
      <c r="G235" s="10" t="s">
        <v>768</v>
      </c>
      <c r="H235" s="39" t="s">
        <v>440</v>
      </c>
      <c r="I235" s="46" t="s">
        <v>20</v>
      </c>
      <c r="J235" s="10" t="s">
        <v>17</v>
      </c>
      <c r="K235" s="54" t="s">
        <v>118</v>
      </c>
      <c r="L235" s="116" t="s">
        <v>904</v>
      </c>
      <c r="M235" s="116" t="s">
        <v>905</v>
      </c>
      <c r="N235" s="116" t="s">
        <v>906</v>
      </c>
      <c r="O235" s="46">
        <v>53.53</v>
      </c>
      <c r="P235" s="46">
        <v>2437</v>
      </c>
      <c r="Q235" s="46">
        <v>4553</v>
      </c>
      <c r="R235" s="38">
        <v>1</v>
      </c>
    </row>
    <row r="236" spans="1:18" ht="15" customHeight="1" x14ac:dyDescent="0.3">
      <c r="A236" s="38">
        <v>2016</v>
      </c>
      <c r="B236" s="53" t="s">
        <v>753</v>
      </c>
      <c r="C236" s="45" t="s">
        <v>56</v>
      </c>
      <c r="D236" s="45" t="s">
        <v>412</v>
      </c>
      <c r="E236" s="45" t="s">
        <v>432</v>
      </c>
      <c r="F236" s="39" t="s">
        <v>433</v>
      </c>
      <c r="G236" s="10" t="s">
        <v>769</v>
      </c>
      <c r="H236" s="39" t="s">
        <v>167</v>
      </c>
      <c r="I236" s="46" t="s">
        <v>20</v>
      </c>
      <c r="J236" s="10" t="s">
        <v>17</v>
      </c>
      <c r="K236" s="54" t="s">
        <v>118</v>
      </c>
      <c r="L236" s="116" t="s">
        <v>907</v>
      </c>
      <c r="M236" s="116" t="s">
        <v>908</v>
      </c>
      <c r="N236" s="116" t="s">
        <v>909</v>
      </c>
      <c r="O236" s="46">
        <v>17.940000000000001</v>
      </c>
      <c r="P236" s="46">
        <v>390</v>
      </c>
      <c r="Q236" s="46">
        <v>2174</v>
      </c>
      <c r="R236" s="38">
        <v>1</v>
      </c>
    </row>
    <row r="237" spans="1:18" ht="15" customHeight="1" x14ac:dyDescent="0.3">
      <c r="A237" s="38">
        <v>2016</v>
      </c>
      <c r="B237" s="48" t="s">
        <v>751</v>
      </c>
      <c r="C237" s="8" t="s">
        <v>58</v>
      </c>
      <c r="D237" s="8" t="s">
        <v>449</v>
      </c>
      <c r="E237" s="8" t="s">
        <v>90</v>
      </c>
      <c r="F237" s="39" t="s">
        <v>450</v>
      </c>
      <c r="G237" s="10" t="s">
        <v>778</v>
      </c>
      <c r="H237" s="39" t="s">
        <v>91</v>
      </c>
      <c r="I237" s="10" t="s">
        <v>20</v>
      </c>
      <c r="J237" s="10" t="s">
        <v>17</v>
      </c>
      <c r="K237" s="54" t="s">
        <v>118</v>
      </c>
      <c r="L237" s="10" t="s">
        <v>932</v>
      </c>
      <c r="M237" s="10" t="s">
        <v>942</v>
      </c>
      <c r="N237" s="10" t="s">
        <v>943</v>
      </c>
      <c r="O237" s="10">
        <v>0.52</v>
      </c>
      <c r="P237" s="120">
        <v>99481.58</v>
      </c>
      <c r="Q237" s="120">
        <v>19121801.039999999</v>
      </c>
      <c r="R237" s="38">
        <v>1</v>
      </c>
    </row>
    <row r="238" spans="1:18" ht="15" customHeight="1" x14ac:dyDescent="0.3">
      <c r="A238" s="38">
        <v>2016</v>
      </c>
      <c r="B238" s="48" t="s">
        <v>751</v>
      </c>
      <c r="C238" s="8" t="s">
        <v>58</v>
      </c>
      <c r="D238" s="8" t="s">
        <v>449</v>
      </c>
      <c r="E238" s="8" t="s">
        <v>457</v>
      </c>
      <c r="F238" s="39" t="s">
        <v>459</v>
      </c>
      <c r="G238" s="10" t="s">
        <v>767</v>
      </c>
      <c r="H238" s="39" t="s">
        <v>458</v>
      </c>
      <c r="I238" s="10" t="s">
        <v>32</v>
      </c>
      <c r="J238" s="10" t="s">
        <v>17</v>
      </c>
      <c r="K238" s="54" t="s">
        <v>118</v>
      </c>
      <c r="L238" s="10" t="s">
        <v>789</v>
      </c>
      <c r="M238" s="10" t="s">
        <v>826</v>
      </c>
      <c r="N238" s="10" t="s">
        <v>826</v>
      </c>
      <c r="O238" s="10">
        <v>257.14</v>
      </c>
      <c r="P238" s="10">
        <v>18</v>
      </c>
      <c r="Q238" s="10">
        <v>18</v>
      </c>
      <c r="R238" s="38">
        <v>1</v>
      </c>
    </row>
    <row r="239" spans="1:18" ht="15" customHeight="1" x14ac:dyDescent="0.3">
      <c r="A239" s="38">
        <v>2016</v>
      </c>
      <c r="B239" s="48" t="s">
        <v>751</v>
      </c>
      <c r="C239" s="8" t="s">
        <v>58</v>
      </c>
      <c r="D239" s="8" t="s">
        <v>449</v>
      </c>
      <c r="E239" s="8" t="s">
        <v>463</v>
      </c>
      <c r="F239" s="39" t="s">
        <v>465</v>
      </c>
      <c r="G239" s="10" t="s">
        <v>769</v>
      </c>
      <c r="H239" s="39" t="s">
        <v>464</v>
      </c>
      <c r="I239" s="10" t="s">
        <v>40</v>
      </c>
      <c r="J239" s="10" t="s">
        <v>17</v>
      </c>
      <c r="K239" s="54" t="s">
        <v>118</v>
      </c>
      <c r="L239" s="10" t="s">
        <v>789</v>
      </c>
      <c r="M239" s="119">
        <v>1077044818</v>
      </c>
      <c r="N239" s="119">
        <v>1077044818</v>
      </c>
      <c r="O239" s="10">
        <v>100</v>
      </c>
      <c r="P239" s="10">
        <v>1052995873.41</v>
      </c>
      <c r="Q239" s="10">
        <v>1052995873.41</v>
      </c>
      <c r="R239" s="38">
        <v>1</v>
      </c>
    </row>
    <row r="240" spans="1:18" ht="15" customHeight="1" x14ac:dyDescent="0.3">
      <c r="A240" s="38">
        <v>2016</v>
      </c>
      <c r="B240" s="48" t="s">
        <v>751</v>
      </c>
      <c r="C240" s="8" t="s">
        <v>58</v>
      </c>
      <c r="D240" s="8" t="s">
        <v>449</v>
      </c>
      <c r="E240" s="8" t="s">
        <v>451</v>
      </c>
      <c r="F240" s="39" t="s">
        <v>453</v>
      </c>
      <c r="G240" s="10" t="s">
        <v>780</v>
      </c>
      <c r="H240" s="39" t="s">
        <v>452</v>
      </c>
      <c r="I240" s="10" t="s">
        <v>20</v>
      </c>
      <c r="J240" s="10" t="s">
        <v>17</v>
      </c>
      <c r="K240" s="54" t="s">
        <v>118</v>
      </c>
      <c r="L240" s="10" t="s">
        <v>789</v>
      </c>
      <c r="M240" s="10" t="s">
        <v>939</v>
      </c>
      <c r="N240" s="10" t="s">
        <v>939</v>
      </c>
      <c r="O240" s="10">
        <v>0.66</v>
      </c>
      <c r="P240" s="10">
        <v>5</v>
      </c>
      <c r="Q240" s="10">
        <v>755</v>
      </c>
      <c r="R240" s="38">
        <v>1</v>
      </c>
    </row>
    <row r="241" spans="1:18" ht="15" customHeight="1" x14ac:dyDescent="0.3">
      <c r="A241" s="38">
        <v>2016</v>
      </c>
      <c r="B241" s="48" t="s">
        <v>751</v>
      </c>
      <c r="C241" s="8" t="s">
        <v>58</v>
      </c>
      <c r="D241" s="8" t="s">
        <v>449</v>
      </c>
      <c r="E241" s="8" t="s">
        <v>460</v>
      </c>
      <c r="F241" s="39" t="s">
        <v>462</v>
      </c>
      <c r="G241" s="10" t="s">
        <v>768</v>
      </c>
      <c r="H241" s="39" t="s">
        <v>461</v>
      </c>
      <c r="I241" s="10" t="s">
        <v>32</v>
      </c>
      <c r="J241" s="10" t="s">
        <v>17</v>
      </c>
      <c r="K241" s="54" t="s">
        <v>118</v>
      </c>
      <c r="L241" s="10" t="s">
        <v>830</v>
      </c>
      <c r="M241" s="10" t="s">
        <v>938</v>
      </c>
      <c r="N241" s="10" t="s">
        <v>939</v>
      </c>
      <c r="O241" s="10">
        <v>100</v>
      </c>
      <c r="P241" s="10">
        <v>787</v>
      </c>
      <c r="Q241" s="10">
        <v>787</v>
      </c>
      <c r="R241" s="38">
        <v>1</v>
      </c>
    </row>
    <row r="242" spans="1:18" ht="15" customHeight="1" x14ac:dyDescent="0.3">
      <c r="A242" s="38">
        <v>2016</v>
      </c>
      <c r="B242" s="48" t="s">
        <v>751</v>
      </c>
      <c r="C242" s="8" t="s">
        <v>58</v>
      </c>
      <c r="D242" s="8" t="s">
        <v>449</v>
      </c>
      <c r="E242" s="8" t="s">
        <v>454</v>
      </c>
      <c r="F242" s="39" t="s">
        <v>456</v>
      </c>
      <c r="G242" s="10" t="s">
        <v>773</v>
      </c>
      <c r="H242" s="39" t="s">
        <v>455</v>
      </c>
      <c r="I242" s="10" t="s">
        <v>32</v>
      </c>
      <c r="J242" s="10" t="s">
        <v>17</v>
      </c>
      <c r="K242" s="54" t="s">
        <v>118</v>
      </c>
      <c r="L242" s="10" t="s">
        <v>940</v>
      </c>
      <c r="M242" s="10" t="s">
        <v>939</v>
      </c>
      <c r="N242" s="10" t="s">
        <v>941</v>
      </c>
      <c r="O242" s="10">
        <v>95.93</v>
      </c>
      <c r="P242" s="10">
        <v>755</v>
      </c>
      <c r="Q242" s="10">
        <v>787</v>
      </c>
      <c r="R242" s="38">
        <v>1</v>
      </c>
    </row>
    <row r="243" spans="1:18" ht="15" customHeight="1" x14ac:dyDescent="0.3">
      <c r="A243" s="38">
        <v>2016</v>
      </c>
      <c r="B243" s="53" t="s">
        <v>754</v>
      </c>
      <c r="C243" s="8" t="s">
        <v>60</v>
      </c>
      <c r="D243" s="8" t="s">
        <v>213</v>
      </c>
      <c r="E243" s="8" t="s">
        <v>479</v>
      </c>
      <c r="F243" s="39" t="s">
        <v>481</v>
      </c>
      <c r="G243" s="10" t="s">
        <v>767</v>
      </c>
      <c r="H243" s="39" t="s">
        <v>480</v>
      </c>
      <c r="I243" s="10" t="s">
        <v>40</v>
      </c>
      <c r="J243" s="10" t="s">
        <v>17</v>
      </c>
      <c r="K243" s="54" t="s">
        <v>118</v>
      </c>
      <c r="L243" s="121">
        <v>62.73</v>
      </c>
      <c r="M243" s="121">
        <v>13.8</v>
      </c>
      <c r="N243" s="121">
        <v>22</v>
      </c>
      <c r="O243" s="10">
        <v>67.48</v>
      </c>
      <c r="P243" s="10">
        <v>14.17</v>
      </c>
      <c r="Q243" s="10">
        <v>21</v>
      </c>
      <c r="R243" s="38">
        <v>1</v>
      </c>
    </row>
    <row r="244" spans="1:18" ht="15" customHeight="1" x14ac:dyDescent="0.3">
      <c r="A244" s="38">
        <v>2016</v>
      </c>
      <c r="B244" s="53" t="s">
        <v>754</v>
      </c>
      <c r="C244" s="8" t="s">
        <v>60</v>
      </c>
      <c r="D244" s="8" t="s">
        <v>213</v>
      </c>
      <c r="E244" s="8" t="s">
        <v>473</v>
      </c>
      <c r="F244" s="39" t="s">
        <v>475</v>
      </c>
      <c r="G244" s="10" t="s">
        <v>774</v>
      </c>
      <c r="H244" s="39" t="s">
        <v>474</v>
      </c>
      <c r="I244" s="10" t="s">
        <v>20</v>
      </c>
      <c r="J244" s="10" t="s">
        <v>17</v>
      </c>
      <c r="K244" s="54" t="s">
        <v>118</v>
      </c>
      <c r="L244" s="10">
        <v>89.74</v>
      </c>
      <c r="M244" s="10">
        <v>35</v>
      </c>
      <c r="N244" s="10">
        <v>39</v>
      </c>
      <c r="O244" s="10">
        <v>84.21</v>
      </c>
      <c r="P244" s="10">
        <v>32</v>
      </c>
      <c r="Q244" s="10">
        <v>38</v>
      </c>
      <c r="R244" s="38">
        <v>1</v>
      </c>
    </row>
    <row r="245" spans="1:18" ht="15" customHeight="1" x14ac:dyDescent="0.3">
      <c r="A245" s="38">
        <v>2016</v>
      </c>
      <c r="B245" s="53" t="s">
        <v>754</v>
      </c>
      <c r="C245" s="8" t="s">
        <v>60</v>
      </c>
      <c r="D245" s="8" t="s">
        <v>213</v>
      </c>
      <c r="E245" s="8" t="s">
        <v>467</v>
      </c>
      <c r="F245" s="39" t="s">
        <v>469</v>
      </c>
      <c r="G245" s="10" t="s">
        <v>780</v>
      </c>
      <c r="H245" s="39" t="s">
        <v>468</v>
      </c>
      <c r="I245" s="10" t="s">
        <v>20</v>
      </c>
      <c r="J245" s="10" t="s">
        <v>17</v>
      </c>
      <c r="K245" s="54" t="s">
        <v>118</v>
      </c>
      <c r="L245" s="10">
        <v>90.48</v>
      </c>
      <c r="M245" s="10">
        <v>19</v>
      </c>
      <c r="N245" s="10">
        <v>21</v>
      </c>
      <c r="O245" s="10">
        <v>18.18</v>
      </c>
      <c r="P245" s="10">
        <v>2</v>
      </c>
      <c r="Q245" s="10">
        <v>11</v>
      </c>
      <c r="R245" s="38">
        <v>1</v>
      </c>
    </row>
    <row r="246" spans="1:18" ht="15" customHeight="1" x14ac:dyDescent="0.3">
      <c r="A246" s="38">
        <v>2016</v>
      </c>
      <c r="B246" s="53" t="s">
        <v>754</v>
      </c>
      <c r="C246" s="8" t="s">
        <v>60</v>
      </c>
      <c r="D246" s="8" t="s">
        <v>213</v>
      </c>
      <c r="E246" s="8" t="s">
        <v>90</v>
      </c>
      <c r="F246" s="39" t="s">
        <v>466</v>
      </c>
      <c r="G246" s="10" t="s">
        <v>779</v>
      </c>
      <c r="H246" s="39" t="s">
        <v>91</v>
      </c>
      <c r="I246" s="10" t="s">
        <v>20</v>
      </c>
      <c r="J246" s="10" t="s">
        <v>17</v>
      </c>
      <c r="K246" s="54" t="s">
        <v>118</v>
      </c>
      <c r="L246" s="10" t="s">
        <v>932</v>
      </c>
      <c r="M246" s="10" t="s">
        <v>933</v>
      </c>
      <c r="N246" s="10" t="s">
        <v>934</v>
      </c>
      <c r="O246" s="10">
        <v>0.52</v>
      </c>
      <c r="P246" s="120">
        <v>99481.58</v>
      </c>
      <c r="Q246" s="120">
        <v>19121801.039999999</v>
      </c>
      <c r="R246" s="38">
        <v>1</v>
      </c>
    </row>
    <row r="247" spans="1:18" ht="15" customHeight="1" x14ac:dyDescent="0.3">
      <c r="A247" s="38">
        <v>2016</v>
      </c>
      <c r="B247" s="53" t="s">
        <v>754</v>
      </c>
      <c r="C247" s="8" t="s">
        <v>60</v>
      </c>
      <c r="D247" s="8" t="s">
        <v>213</v>
      </c>
      <c r="E247" s="8" t="s">
        <v>476</v>
      </c>
      <c r="F247" s="39" t="s">
        <v>478</v>
      </c>
      <c r="G247" s="10" t="s">
        <v>768</v>
      </c>
      <c r="H247" s="39" t="s">
        <v>477</v>
      </c>
      <c r="I247" s="10" t="s">
        <v>40</v>
      </c>
      <c r="J247" s="10" t="s">
        <v>17</v>
      </c>
      <c r="K247" s="54" t="s">
        <v>118</v>
      </c>
      <c r="L247" s="10" t="s">
        <v>789</v>
      </c>
      <c r="M247" s="10" t="s">
        <v>838</v>
      </c>
      <c r="N247" s="10" t="s">
        <v>838</v>
      </c>
      <c r="O247" s="10">
        <v>100</v>
      </c>
      <c r="P247" s="10">
        <v>28</v>
      </c>
      <c r="Q247" s="10">
        <v>28</v>
      </c>
      <c r="R247" s="38">
        <v>1</v>
      </c>
    </row>
    <row r="248" spans="1:18" ht="15" customHeight="1" x14ac:dyDescent="0.3">
      <c r="A248" s="38">
        <v>2016</v>
      </c>
      <c r="B248" s="53" t="s">
        <v>754</v>
      </c>
      <c r="C248" s="8" t="s">
        <v>60</v>
      </c>
      <c r="D248" s="8" t="s">
        <v>213</v>
      </c>
      <c r="E248" s="8" t="s">
        <v>470</v>
      </c>
      <c r="F248" s="39" t="s">
        <v>472</v>
      </c>
      <c r="G248" s="10" t="s">
        <v>773</v>
      </c>
      <c r="H248" s="39" t="s">
        <v>471</v>
      </c>
      <c r="I248" s="10" t="s">
        <v>20</v>
      </c>
      <c r="J248" s="10" t="s">
        <v>17</v>
      </c>
      <c r="K248" s="54" t="s">
        <v>118</v>
      </c>
      <c r="L248" s="10" t="s">
        <v>833</v>
      </c>
      <c r="M248" s="10" t="s">
        <v>944</v>
      </c>
      <c r="N248" s="10" t="s">
        <v>874</v>
      </c>
      <c r="O248" s="10">
        <v>34.380000000000003</v>
      </c>
      <c r="P248" s="10">
        <v>11</v>
      </c>
      <c r="Q248" s="10">
        <v>32</v>
      </c>
      <c r="R248" s="38">
        <v>1</v>
      </c>
    </row>
    <row r="249" spans="1:18" ht="15" customHeight="1" x14ac:dyDescent="0.3">
      <c r="A249" s="38">
        <v>2016</v>
      </c>
      <c r="B249" s="48" t="s">
        <v>751</v>
      </c>
      <c r="C249" s="8" t="s">
        <v>52</v>
      </c>
      <c r="D249" s="8" t="s">
        <v>482</v>
      </c>
      <c r="E249" s="8" t="s">
        <v>496</v>
      </c>
      <c r="F249" s="39" t="s">
        <v>498</v>
      </c>
      <c r="G249" s="10" t="s">
        <v>768</v>
      </c>
      <c r="H249" s="39" t="s">
        <v>497</v>
      </c>
      <c r="I249" s="10" t="s">
        <v>40</v>
      </c>
      <c r="J249" s="10" t="s">
        <v>17</v>
      </c>
      <c r="K249" s="54" t="s">
        <v>118</v>
      </c>
      <c r="L249" s="10">
        <v>100</v>
      </c>
      <c r="M249" s="10">
        <v>90</v>
      </c>
      <c r="N249" s="10">
        <v>90</v>
      </c>
      <c r="O249" s="10">
        <v>100</v>
      </c>
      <c r="P249" s="10">
        <v>87</v>
      </c>
      <c r="Q249" s="10">
        <v>87</v>
      </c>
      <c r="R249" s="38">
        <v>1</v>
      </c>
    </row>
    <row r="250" spans="1:18" ht="15" customHeight="1" x14ac:dyDescent="0.3">
      <c r="A250" s="38">
        <v>2016</v>
      </c>
      <c r="B250" s="48" t="s">
        <v>751</v>
      </c>
      <c r="C250" s="8" t="s">
        <v>52</v>
      </c>
      <c r="D250" s="8" t="s">
        <v>482</v>
      </c>
      <c r="E250" s="8" t="s">
        <v>90</v>
      </c>
      <c r="F250" s="39" t="s">
        <v>92</v>
      </c>
      <c r="G250" s="10" t="s">
        <v>778</v>
      </c>
      <c r="H250" s="39" t="s">
        <v>91</v>
      </c>
      <c r="I250" s="10" t="s">
        <v>20</v>
      </c>
      <c r="J250" s="10" t="s">
        <v>17</v>
      </c>
      <c r="K250" s="54" t="s">
        <v>118</v>
      </c>
      <c r="L250" s="10" t="s">
        <v>932</v>
      </c>
      <c r="M250" s="10" t="s">
        <v>942</v>
      </c>
      <c r="N250" s="10" t="s">
        <v>943</v>
      </c>
      <c r="O250" s="10">
        <v>0.52</v>
      </c>
      <c r="P250" s="120">
        <v>99481.58</v>
      </c>
      <c r="Q250" s="120">
        <v>19121801.039999999</v>
      </c>
      <c r="R250" s="38">
        <v>1</v>
      </c>
    </row>
    <row r="251" spans="1:18" ht="15" customHeight="1" x14ac:dyDescent="0.3">
      <c r="A251" s="38">
        <v>2016</v>
      </c>
      <c r="B251" s="48" t="s">
        <v>751</v>
      </c>
      <c r="C251" s="8" t="s">
        <v>52</v>
      </c>
      <c r="D251" s="8" t="s">
        <v>482</v>
      </c>
      <c r="E251" s="8" t="s">
        <v>493</v>
      </c>
      <c r="F251" s="39" t="s">
        <v>495</v>
      </c>
      <c r="G251" s="10" t="s">
        <v>767</v>
      </c>
      <c r="H251" s="39" t="s">
        <v>494</v>
      </c>
      <c r="I251" s="10" t="s">
        <v>40</v>
      </c>
      <c r="J251" s="10" t="s">
        <v>17</v>
      </c>
      <c r="K251" s="54" t="s">
        <v>118</v>
      </c>
      <c r="L251" s="10" t="s">
        <v>789</v>
      </c>
      <c r="M251" s="10" t="s">
        <v>945</v>
      </c>
      <c r="N251" s="10" t="s">
        <v>945</v>
      </c>
      <c r="O251" s="10">
        <v>100</v>
      </c>
      <c r="P251" s="10">
        <v>40</v>
      </c>
      <c r="Q251" s="10">
        <v>40</v>
      </c>
      <c r="R251" s="38">
        <v>1</v>
      </c>
    </row>
    <row r="252" spans="1:18" ht="15" customHeight="1" x14ac:dyDescent="0.3">
      <c r="A252" s="38">
        <v>2016</v>
      </c>
      <c r="B252" s="48" t="s">
        <v>751</v>
      </c>
      <c r="C252" s="8" t="s">
        <v>52</v>
      </c>
      <c r="D252" s="8" t="s">
        <v>482</v>
      </c>
      <c r="E252" s="8" t="s">
        <v>489</v>
      </c>
      <c r="F252" s="39" t="s">
        <v>491</v>
      </c>
      <c r="G252" s="10" t="s">
        <v>776</v>
      </c>
      <c r="H252" s="39" t="s">
        <v>490</v>
      </c>
      <c r="I252" s="10" t="s">
        <v>20</v>
      </c>
      <c r="J252" s="10" t="s">
        <v>17</v>
      </c>
      <c r="K252" s="54" t="s">
        <v>118</v>
      </c>
      <c r="L252" s="10" t="s">
        <v>789</v>
      </c>
      <c r="M252" s="10" t="s">
        <v>948</v>
      </c>
      <c r="N252" s="10" t="s">
        <v>948</v>
      </c>
      <c r="O252" s="10">
        <v>100</v>
      </c>
      <c r="P252" s="10">
        <v>6</v>
      </c>
      <c r="Q252" s="10">
        <v>6</v>
      </c>
      <c r="R252" s="38">
        <v>1</v>
      </c>
    </row>
    <row r="253" spans="1:18" ht="15" customHeight="1" x14ac:dyDescent="0.3">
      <c r="A253" s="38">
        <v>2016</v>
      </c>
      <c r="B253" s="48" t="s">
        <v>751</v>
      </c>
      <c r="C253" s="8" t="s">
        <v>52</v>
      </c>
      <c r="D253" s="8" t="s">
        <v>482</v>
      </c>
      <c r="E253" s="8" t="s">
        <v>499</v>
      </c>
      <c r="F253" s="39" t="s">
        <v>501</v>
      </c>
      <c r="G253" s="10" t="s">
        <v>769</v>
      </c>
      <c r="H253" s="39" t="s">
        <v>500</v>
      </c>
      <c r="I253" s="10" t="s">
        <v>32</v>
      </c>
      <c r="J253" s="10" t="s">
        <v>17</v>
      </c>
      <c r="K253" s="54" t="s">
        <v>118</v>
      </c>
      <c r="L253" s="10" t="s">
        <v>875</v>
      </c>
      <c r="M253" s="10" t="s">
        <v>790</v>
      </c>
      <c r="N253" s="10" t="s">
        <v>826</v>
      </c>
      <c r="O253" s="10">
        <v>16.7</v>
      </c>
      <c r="P253" s="10">
        <v>7</v>
      </c>
      <c r="Q253" s="10">
        <v>6</v>
      </c>
      <c r="R253" s="38">
        <v>1</v>
      </c>
    </row>
    <row r="254" spans="1:18" ht="15" customHeight="1" x14ac:dyDescent="0.3">
      <c r="A254" s="38">
        <v>2016</v>
      </c>
      <c r="B254" s="48" t="s">
        <v>751</v>
      </c>
      <c r="C254" s="8" t="s">
        <v>52</v>
      </c>
      <c r="D254" s="8" t="s">
        <v>482</v>
      </c>
      <c r="E254" s="8" t="s">
        <v>502</v>
      </c>
      <c r="F254" s="39" t="s">
        <v>504</v>
      </c>
      <c r="G254" s="10" t="s">
        <v>770</v>
      </c>
      <c r="H254" s="39" t="s">
        <v>503</v>
      </c>
      <c r="I254" s="10" t="s">
        <v>20</v>
      </c>
      <c r="J254" s="10" t="s">
        <v>752</v>
      </c>
      <c r="K254" s="54" t="s">
        <v>118</v>
      </c>
      <c r="L254" s="10" t="s">
        <v>946</v>
      </c>
      <c r="M254" s="10" t="s">
        <v>947</v>
      </c>
      <c r="N254" s="10" t="s">
        <v>948</v>
      </c>
      <c r="O254" s="10">
        <v>44.5</v>
      </c>
      <c r="P254" s="10">
        <v>267</v>
      </c>
      <c r="Q254" s="10">
        <v>6</v>
      </c>
      <c r="R254" s="38">
        <v>1</v>
      </c>
    </row>
    <row r="255" spans="1:18" ht="15" customHeight="1" x14ac:dyDescent="0.3">
      <c r="A255" s="38">
        <v>2016</v>
      </c>
      <c r="B255" s="48" t="s">
        <v>751</v>
      </c>
      <c r="C255" s="8" t="s">
        <v>52</v>
      </c>
      <c r="D255" s="8" t="s">
        <v>482</v>
      </c>
      <c r="E255" s="8" t="s">
        <v>486</v>
      </c>
      <c r="F255" s="39" t="s">
        <v>488</v>
      </c>
      <c r="G255" s="10" t="s">
        <v>775</v>
      </c>
      <c r="H255" s="39" t="s">
        <v>487</v>
      </c>
      <c r="I255" s="10" t="s">
        <v>20</v>
      </c>
      <c r="J255" s="10" t="s">
        <v>17</v>
      </c>
      <c r="K255" s="54" t="s">
        <v>118</v>
      </c>
      <c r="L255" s="10" t="s">
        <v>948</v>
      </c>
      <c r="M255" s="10" t="s">
        <v>951</v>
      </c>
      <c r="N255" s="10" t="s">
        <v>952</v>
      </c>
      <c r="O255" s="10">
        <v>8</v>
      </c>
      <c r="P255" s="10">
        <v>24757</v>
      </c>
      <c r="Q255" s="10">
        <v>22751</v>
      </c>
      <c r="R255" s="38">
        <v>1</v>
      </c>
    </row>
    <row r="256" spans="1:18" ht="15" customHeight="1" x14ac:dyDescent="0.3">
      <c r="A256" s="38">
        <v>2016</v>
      </c>
      <c r="B256" s="48" t="s">
        <v>751</v>
      </c>
      <c r="C256" s="8" t="s">
        <v>52</v>
      </c>
      <c r="D256" s="8" t="s">
        <v>482</v>
      </c>
      <c r="E256" s="8" t="s">
        <v>229</v>
      </c>
      <c r="F256" s="39" t="s">
        <v>483</v>
      </c>
      <c r="G256" s="10" t="s">
        <v>780</v>
      </c>
      <c r="H256" s="39" t="s">
        <v>230</v>
      </c>
      <c r="I256" s="10" t="s">
        <v>20</v>
      </c>
      <c r="J256" s="10" t="s">
        <v>17</v>
      </c>
      <c r="K256" s="54" t="s">
        <v>118</v>
      </c>
      <c r="L256" s="10" t="s">
        <v>953</v>
      </c>
      <c r="M256" s="10" t="s">
        <v>949</v>
      </c>
      <c r="N256" s="10" t="s">
        <v>954</v>
      </c>
      <c r="O256" s="10">
        <v>45.45</v>
      </c>
      <c r="P256" s="10">
        <v>5</v>
      </c>
      <c r="Q256" s="10">
        <v>11</v>
      </c>
      <c r="R256" s="38">
        <v>1</v>
      </c>
    </row>
    <row r="257" spans="1:18" ht="15" customHeight="1" x14ac:dyDescent="0.3">
      <c r="A257" s="38">
        <v>2016</v>
      </c>
      <c r="B257" s="48" t="s">
        <v>751</v>
      </c>
      <c r="C257" s="8" t="s">
        <v>52</v>
      </c>
      <c r="D257" s="8" t="s">
        <v>482</v>
      </c>
      <c r="E257" s="8" t="s">
        <v>232</v>
      </c>
      <c r="F257" s="39" t="s">
        <v>485</v>
      </c>
      <c r="G257" s="10" t="s">
        <v>773</v>
      </c>
      <c r="H257" s="39" t="s">
        <v>484</v>
      </c>
      <c r="I257" s="10" t="s">
        <v>20</v>
      </c>
      <c r="J257" s="10" t="s">
        <v>17</v>
      </c>
      <c r="K257" s="54" t="s">
        <v>118</v>
      </c>
      <c r="L257" s="10" t="s">
        <v>876</v>
      </c>
      <c r="M257" s="10" t="s">
        <v>949</v>
      </c>
      <c r="N257" s="10" t="s">
        <v>790</v>
      </c>
      <c r="O257" s="10">
        <v>100</v>
      </c>
      <c r="P257" s="10">
        <v>10</v>
      </c>
      <c r="Q257" s="10">
        <v>10</v>
      </c>
      <c r="R257" s="38">
        <v>1</v>
      </c>
    </row>
    <row r="258" spans="1:18" ht="15" customHeight="1" x14ac:dyDescent="0.3">
      <c r="A258" s="38">
        <v>2016</v>
      </c>
      <c r="B258" s="48" t="s">
        <v>751</v>
      </c>
      <c r="C258" s="8" t="s">
        <v>52</v>
      </c>
      <c r="D258" s="8" t="s">
        <v>482</v>
      </c>
      <c r="E258" s="8" t="s">
        <v>36</v>
      </c>
      <c r="F258" s="39" t="s">
        <v>38</v>
      </c>
      <c r="G258" s="10" t="s">
        <v>774</v>
      </c>
      <c r="H258" s="39" t="s">
        <v>492</v>
      </c>
      <c r="I258" s="10" t="s">
        <v>20</v>
      </c>
      <c r="J258" s="10" t="s">
        <v>17</v>
      </c>
      <c r="K258" s="54" t="s">
        <v>118</v>
      </c>
      <c r="L258" s="10" t="s">
        <v>830</v>
      </c>
      <c r="M258" s="10" t="s">
        <v>950</v>
      </c>
      <c r="N258" s="10" t="s">
        <v>850</v>
      </c>
      <c r="O258" s="10">
        <v>65</v>
      </c>
      <c r="P258" s="10">
        <v>1300</v>
      </c>
      <c r="Q258" s="10">
        <v>2000</v>
      </c>
      <c r="R258" s="38">
        <v>1</v>
      </c>
    </row>
    <row r="259" spans="1:18" ht="15" customHeight="1" x14ac:dyDescent="0.3">
      <c r="A259" s="38">
        <v>2016</v>
      </c>
      <c r="B259" s="48" t="s">
        <v>751</v>
      </c>
      <c r="C259" s="8" t="s">
        <v>64</v>
      </c>
      <c r="D259" s="8" t="s">
        <v>65</v>
      </c>
      <c r="E259" s="8" t="s">
        <v>523</v>
      </c>
      <c r="F259" s="39" t="s">
        <v>525</v>
      </c>
      <c r="G259" s="10" t="s">
        <v>776</v>
      </c>
      <c r="H259" s="39" t="s">
        <v>524</v>
      </c>
      <c r="I259" s="10" t="s">
        <v>32</v>
      </c>
      <c r="J259" s="10" t="s">
        <v>785</v>
      </c>
      <c r="K259" s="54" t="s">
        <v>118</v>
      </c>
      <c r="L259" s="119">
        <v>4.3</v>
      </c>
      <c r="M259" s="119">
        <v>1100</v>
      </c>
      <c r="N259" s="119">
        <v>1055</v>
      </c>
      <c r="O259" s="10">
        <v>7.2</v>
      </c>
      <c r="P259" s="10">
        <v>1550</v>
      </c>
      <c r="Q259" s="10">
        <v>1446</v>
      </c>
      <c r="R259" s="38">
        <v>1</v>
      </c>
    </row>
    <row r="260" spans="1:18" ht="15" customHeight="1" x14ac:dyDescent="0.3">
      <c r="A260" s="38">
        <v>2016</v>
      </c>
      <c r="B260" s="48" t="s">
        <v>751</v>
      </c>
      <c r="C260" s="8" t="s">
        <v>64</v>
      </c>
      <c r="D260" s="8" t="s">
        <v>65</v>
      </c>
      <c r="E260" s="8" t="s">
        <v>520</v>
      </c>
      <c r="F260" s="39" t="s">
        <v>522</v>
      </c>
      <c r="G260" s="10" t="s">
        <v>774</v>
      </c>
      <c r="H260" s="39" t="s">
        <v>521</v>
      </c>
      <c r="I260" s="10" t="s">
        <v>40</v>
      </c>
      <c r="J260" s="10" t="s">
        <v>17</v>
      </c>
      <c r="K260" s="54" t="s">
        <v>118</v>
      </c>
      <c r="L260" s="119">
        <v>5.3</v>
      </c>
      <c r="M260" s="119">
        <v>60813</v>
      </c>
      <c r="N260" s="119">
        <v>57733</v>
      </c>
      <c r="O260" s="10">
        <v>2.2000000000000002</v>
      </c>
      <c r="P260" s="10">
        <v>58990</v>
      </c>
      <c r="Q260" s="10">
        <v>57733</v>
      </c>
      <c r="R260" s="38">
        <v>1</v>
      </c>
    </row>
    <row r="261" spans="1:18" ht="15" customHeight="1" x14ac:dyDescent="0.3">
      <c r="A261" s="38">
        <v>2016</v>
      </c>
      <c r="B261" s="48" t="s">
        <v>751</v>
      </c>
      <c r="C261" s="8" t="s">
        <v>64</v>
      </c>
      <c r="D261" s="8" t="s">
        <v>65</v>
      </c>
      <c r="E261" s="8" t="s">
        <v>511</v>
      </c>
      <c r="F261" s="39" t="s">
        <v>513</v>
      </c>
      <c r="G261" s="10" t="s">
        <v>777</v>
      </c>
      <c r="H261" s="39" t="s">
        <v>512</v>
      </c>
      <c r="I261" s="10" t="s">
        <v>32</v>
      </c>
      <c r="J261" s="10" t="s">
        <v>785</v>
      </c>
      <c r="K261" s="54" t="s">
        <v>118</v>
      </c>
      <c r="L261" s="10">
        <v>8.3000000000000007</v>
      </c>
      <c r="M261" s="10">
        <v>104</v>
      </c>
      <c r="N261" s="10">
        <v>96</v>
      </c>
      <c r="O261" s="10">
        <v>8.3000000000000007</v>
      </c>
      <c r="P261" s="10">
        <v>104</v>
      </c>
      <c r="Q261" s="10">
        <v>96</v>
      </c>
      <c r="R261" s="38">
        <v>1</v>
      </c>
    </row>
    <row r="262" spans="1:18" ht="15" customHeight="1" x14ac:dyDescent="0.3">
      <c r="A262" s="38">
        <v>2016</v>
      </c>
      <c r="B262" s="48" t="s">
        <v>751</v>
      </c>
      <c r="C262" s="8" t="s">
        <v>64</v>
      </c>
      <c r="D262" s="8" t="s">
        <v>65</v>
      </c>
      <c r="E262" s="8" t="s">
        <v>514</v>
      </c>
      <c r="F262" s="39" t="s">
        <v>516</v>
      </c>
      <c r="G262" s="10" t="s">
        <v>773</v>
      </c>
      <c r="H262" s="39" t="s">
        <v>515</v>
      </c>
      <c r="I262" s="10" t="s">
        <v>32</v>
      </c>
      <c r="J262" s="10" t="s">
        <v>785</v>
      </c>
      <c r="K262" s="54" t="s">
        <v>118</v>
      </c>
      <c r="L262" s="119">
        <v>8.8000000000000007</v>
      </c>
      <c r="M262" s="119">
        <v>2100</v>
      </c>
      <c r="N262" s="119">
        <v>1931</v>
      </c>
      <c r="O262" s="10">
        <v>7.1</v>
      </c>
      <c r="P262" s="10">
        <v>2069</v>
      </c>
      <c r="Q262" s="10">
        <v>1931</v>
      </c>
      <c r="R262" s="38">
        <v>1</v>
      </c>
    </row>
    <row r="263" spans="1:18" ht="15" customHeight="1" x14ac:dyDescent="0.3">
      <c r="A263" s="38">
        <v>2016</v>
      </c>
      <c r="B263" s="48" t="s">
        <v>751</v>
      </c>
      <c r="C263" s="8" t="s">
        <v>64</v>
      </c>
      <c r="D263" s="8" t="s">
        <v>65</v>
      </c>
      <c r="E263" s="8" t="s">
        <v>505</v>
      </c>
      <c r="F263" s="39" t="s">
        <v>507</v>
      </c>
      <c r="G263" s="10" t="s">
        <v>780</v>
      </c>
      <c r="H263" s="39" t="s">
        <v>506</v>
      </c>
      <c r="I263" s="10" t="s">
        <v>32</v>
      </c>
      <c r="J263" s="10" t="s">
        <v>17</v>
      </c>
      <c r="K263" s="54" t="s">
        <v>118</v>
      </c>
      <c r="L263" s="119">
        <v>18.399999999999999</v>
      </c>
      <c r="M263" s="119">
        <v>15000</v>
      </c>
      <c r="N263" s="119">
        <v>12672</v>
      </c>
      <c r="O263" s="10">
        <v>19</v>
      </c>
      <c r="P263" s="10">
        <v>15083</v>
      </c>
      <c r="Q263" s="10">
        <v>12672</v>
      </c>
      <c r="R263" s="38">
        <v>1</v>
      </c>
    </row>
    <row r="264" spans="1:18" ht="15" customHeight="1" x14ac:dyDescent="0.3">
      <c r="A264" s="38">
        <v>2016</v>
      </c>
      <c r="B264" s="48" t="s">
        <v>751</v>
      </c>
      <c r="C264" s="8" t="s">
        <v>64</v>
      </c>
      <c r="D264" s="8" t="s">
        <v>65</v>
      </c>
      <c r="E264" s="8" t="s">
        <v>517</v>
      </c>
      <c r="F264" s="39" t="s">
        <v>519</v>
      </c>
      <c r="G264" s="10" t="s">
        <v>775</v>
      </c>
      <c r="H264" s="39" t="s">
        <v>518</v>
      </c>
      <c r="I264" s="10" t="s">
        <v>40</v>
      </c>
      <c r="J264" s="10" t="s">
        <v>17</v>
      </c>
      <c r="K264" s="54" t="s">
        <v>118</v>
      </c>
      <c r="L264" s="119">
        <v>87.3</v>
      </c>
      <c r="M264" s="119">
        <v>29000</v>
      </c>
      <c r="N264" s="119">
        <v>33200</v>
      </c>
      <c r="O264" s="10">
        <v>89.8</v>
      </c>
      <c r="P264" s="10">
        <v>31733</v>
      </c>
      <c r="Q264" s="10">
        <v>35332</v>
      </c>
      <c r="R264" s="38">
        <v>1</v>
      </c>
    </row>
    <row r="265" spans="1:18" ht="15" customHeight="1" x14ac:dyDescent="0.3">
      <c r="A265" s="38">
        <v>2016</v>
      </c>
      <c r="B265" s="48" t="s">
        <v>751</v>
      </c>
      <c r="C265" s="8" t="s">
        <v>64</v>
      </c>
      <c r="D265" s="8" t="s">
        <v>65</v>
      </c>
      <c r="E265" s="8" t="s">
        <v>537</v>
      </c>
      <c r="F265" s="39" t="s">
        <v>539</v>
      </c>
      <c r="G265" s="10" t="s">
        <v>769</v>
      </c>
      <c r="H265" s="39" t="s">
        <v>538</v>
      </c>
      <c r="I265" s="10" t="s">
        <v>40</v>
      </c>
      <c r="J265" s="10" t="s">
        <v>17</v>
      </c>
      <c r="K265" s="54" t="s">
        <v>118</v>
      </c>
      <c r="L265" s="10">
        <v>100</v>
      </c>
      <c r="M265" s="10">
        <v>33200</v>
      </c>
      <c r="N265" s="10">
        <v>33200</v>
      </c>
      <c r="O265" s="10">
        <v>100</v>
      </c>
      <c r="P265" s="10">
        <v>35332</v>
      </c>
      <c r="Q265" s="10">
        <v>35332</v>
      </c>
      <c r="R265" s="38">
        <v>1</v>
      </c>
    </row>
    <row r="266" spans="1:18" ht="15" customHeight="1" x14ac:dyDescent="0.3">
      <c r="A266" s="38">
        <v>2016</v>
      </c>
      <c r="B266" s="48" t="s">
        <v>751</v>
      </c>
      <c r="C266" s="8" t="s">
        <v>64</v>
      </c>
      <c r="D266" s="8" t="s">
        <v>65</v>
      </c>
      <c r="E266" s="8" t="s">
        <v>463</v>
      </c>
      <c r="F266" s="39" t="s">
        <v>530</v>
      </c>
      <c r="G266" s="10" t="s">
        <v>770</v>
      </c>
      <c r="H266" s="39" t="s">
        <v>529</v>
      </c>
      <c r="I266" s="10" t="s">
        <v>40</v>
      </c>
      <c r="J266" s="10" t="s">
        <v>17</v>
      </c>
      <c r="K266" s="54" t="s">
        <v>118</v>
      </c>
      <c r="L266" s="119">
        <v>100</v>
      </c>
      <c r="M266" s="119">
        <v>60813</v>
      </c>
      <c r="N266" s="119">
        <v>60813</v>
      </c>
      <c r="O266" s="10">
        <v>100</v>
      </c>
      <c r="P266" s="10">
        <v>58990</v>
      </c>
      <c r="Q266" s="10">
        <v>58990</v>
      </c>
      <c r="R266" s="38">
        <v>1</v>
      </c>
    </row>
    <row r="267" spans="1:18" ht="15" customHeight="1" x14ac:dyDescent="0.3">
      <c r="A267" s="38">
        <v>2016</v>
      </c>
      <c r="B267" s="48" t="s">
        <v>751</v>
      </c>
      <c r="C267" s="8" t="s">
        <v>64</v>
      </c>
      <c r="D267" s="8" t="s">
        <v>65</v>
      </c>
      <c r="E267" s="8" t="s">
        <v>531</v>
      </c>
      <c r="F267" s="39" t="s">
        <v>533</v>
      </c>
      <c r="G267" s="10" t="s">
        <v>771</v>
      </c>
      <c r="H267" s="39" t="s">
        <v>532</v>
      </c>
      <c r="I267" s="10" t="s">
        <v>40</v>
      </c>
      <c r="J267" s="10" t="s">
        <v>17</v>
      </c>
      <c r="K267" s="54" t="s">
        <v>118</v>
      </c>
      <c r="L267" s="119">
        <v>100</v>
      </c>
      <c r="M267" s="119">
        <v>29000</v>
      </c>
      <c r="N267" s="119">
        <v>29000</v>
      </c>
      <c r="O267" s="10">
        <v>100</v>
      </c>
      <c r="P267" s="10">
        <v>31733</v>
      </c>
      <c r="Q267" s="10">
        <v>31733</v>
      </c>
      <c r="R267" s="38">
        <v>1</v>
      </c>
    </row>
    <row r="268" spans="1:18" ht="15" customHeight="1" x14ac:dyDescent="0.3">
      <c r="A268" s="38">
        <v>2016</v>
      </c>
      <c r="B268" s="48" t="s">
        <v>751</v>
      </c>
      <c r="C268" s="8" t="s">
        <v>64</v>
      </c>
      <c r="D268" s="8" t="s">
        <v>65</v>
      </c>
      <c r="E268" s="8" t="s">
        <v>526</v>
      </c>
      <c r="F268" s="39" t="s">
        <v>528</v>
      </c>
      <c r="G268" s="10" t="s">
        <v>767</v>
      </c>
      <c r="H268" s="39" t="s">
        <v>527</v>
      </c>
      <c r="I268" s="10" t="s">
        <v>40</v>
      </c>
      <c r="J268" s="10" t="s">
        <v>17</v>
      </c>
      <c r="K268" s="54" t="s">
        <v>118</v>
      </c>
      <c r="L268" s="10" t="s">
        <v>789</v>
      </c>
      <c r="M268" s="119">
        <v>74</v>
      </c>
      <c r="N268" s="119">
        <v>74</v>
      </c>
      <c r="O268" s="10">
        <v>100</v>
      </c>
      <c r="P268" s="10">
        <v>74</v>
      </c>
      <c r="Q268" s="10">
        <v>74</v>
      </c>
      <c r="R268" s="38">
        <v>1</v>
      </c>
    </row>
    <row r="269" spans="1:18" ht="15" customHeight="1" x14ac:dyDescent="0.3">
      <c r="A269" s="38">
        <v>2016</v>
      </c>
      <c r="B269" s="48" t="s">
        <v>751</v>
      </c>
      <c r="C269" s="8" t="s">
        <v>64</v>
      </c>
      <c r="D269" s="8" t="s">
        <v>65</v>
      </c>
      <c r="E269" s="8" t="s">
        <v>508</v>
      </c>
      <c r="F269" s="39" t="s">
        <v>510</v>
      </c>
      <c r="G269" s="10" t="s">
        <v>781</v>
      </c>
      <c r="H269" s="39" t="s">
        <v>509</v>
      </c>
      <c r="I269" s="10" t="s">
        <v>32</v>
      </c>
      <c r="J269" s="10" t="s">
        <v>785</v>
      </c>
      <c r="K269" s="54" t="s">
        <v>118</v>
      </c>
      <c r="L269" s="10" t="s">
        <v>958</v>
      </c>
      <c r="M269" s="10" t="s">
        <v>959</v>
      </c>
      <c r="N269" s="10" t="s">
        <v>960</v>
      </c>
      <c r="O269" s="10">
        <v>10.3</v>
      </c>
      <c r="P269" s="10">
        <v>1534</v>
      </c>
      <c r="Q269" s="10">
        <v>1391</v>
      </c>
      <c r="R269" s="38">
        <v>1</v>
      </c>
    </row>
    <row r="270" spans="1:18" ht="15" customHeight="1" x14ac:dyDescent="0.3">
      <c r="A270" s="38">
        <v>2016</v>
      </c>
      <c r="B270" s="48" t="s">
        <v>751</v>
      </c>
      <c r="C270" s="8" t="s">
        <v>64</v>
      </c>
      <c r="D270" s="8" t="s">
        <v>65</v>
      </c>
      <c r="E270" s="8" t="s">
        <v>534</v>
      </c>
      <c r="F270" s="39" t="s">
        <v>536</v>
      </c>
      <c r="G270" s="10" t="s">
        <v>768</v>
      </c>
      <c r="H270" s="39" t="s">
        <v>535</v>
      </c>
      <c r="I270" s="10" t="s">
        <v>32</v>
      </c>
      <c r="J270" s="10" t="s">
        <v>17</v>
      </c>
      <c r="K270" s="54" t="s">
        <v>118</v>
      </c>
      <c r="L270" s="10" t="s">
        <v>955</v>
      </c>
      <c r="M270" s="10" t="s">
        <v>956</v>
      </c>
      <c r="N270" s="10" t="s">
        <v>957</v>
      </c>
      <c r="O270" s="10">
        <v>83.2</v>
      </c>
      <c r="P270" s="10">
        <v>1571</v>
      </c>
      <c r="Q270" s="10">
        <v>1888</v>
      </c>
      <c r="R270" s="38">
        <v>1</v>
      </c>
    </row>
    <row r="271" spans="1:18" ht="15" customHeight="1" x14ac:dyDescent="0.3">
      <c r="A271" s="38">
        <v>2016</v>
      </c>
      <c r="B271" s="48" t="s">
        <v>751</v>
      </c>
      <c r="C271" s="8" t="s">
        <v>66</v>
      </c>
      <c r="D271" s="8" t="s">
        <v>67</v>
      </c>
      <c r="E271" s="8" t="s">
        <v>90</v>
      </c>
      <c r="F271" s="39" t="s">
        <v>92</v>
      </c>
      <c r="G271" s="10" t="s">
        <v>778</v>
      </c>
      <c r="H271" s="39" t="s">
        <v>91</v>
      </c>
      <c r="I271" s="10" t="s">
        <v>20</v>
      </c>
      <c r="J271" s="10" t="s">
        <v>17</v>
      </c>
      <c r="K271" s="54" t="s">
        <v>118</v>
      </c>
      <c r="L271" s="10" t="s">
        <v>932</v>
      </c>
      <c r="M271" s="10" t="s">
        <v>933</v>
      </c>
      <c r="N271" s="10" t="s">
        <v>934</v>
      </c>
      <c r="O271" s="10">
        <v>0.52</v>
      </c>
      <c r="P271" s="120">
        <v>99481.58</v>
      </c>
      <c r="Q271" s="120">
        <v>19121801.039999999</v>
      </c>
      <c r="R271" s="38">
        <v>1</v>
      </c>
    </row>
    <row r="272" spans="1:18" ht="15" customHeight="1" x14ac:dyDescent="0.3">
      <c r="A272" s="38">
        <v>2016</v>
      </c>
      <c r="B272" s="48" t="s">
        <v>751</v>
      </c>
      <c r="C272" s="8" t="s">
        <v>66</v>
      </c>
      <c r="D272" s="8" t="s">
        <v>67</v>
      </c>
      <c r="E272" s="8" t="s">
        <v>551</v>
      </c>
      <c r="F272" s="39" t="s">
        <v>552</v>
      </c>
      <c r="G272" s="8" t="s">
        <v>767</v>
      </c>
      <c r="H272" s="39" t="s">
        <v>551</v>
      </c>
      <c r="I272" s="8" t="s">
        <v>20</v>
      </c>
      <c r="J272" s="10" t="s">
        <v>17</v>
      </c>
      <c r="K272" s="54" t="s">
        <v>118</v>
      </c>
      <c r="L272" s="10" t="s">
        <v>789</v>
      </c>
      <c r="M272" s="10" t="s">
        <v>961</v>
      </c>
      <c r="N272" s="10" t="s">
        <v>961</v>
      </c>
      <c r="O272" s="10">
        <v>100</v>
      </c>
      <c r="P272" s="10">
        <v>12233</v>
      </c>
      <c r="Q272" s="10">
        <v>12233</v>
      </c>
      <c r="R272" s="38">
        <v>1</v>
      </c>
    </row>
    <row r="273" spans="1:18" ht="15" customHeight="1" x14ac:dyDescent="0.3">
      <c r="A273" s="38">
        <v>2016</v>
      </c>
      <c r="B273" s="48" t="s">
        <v>751</v>
      </c>
      <c r="C273" s="8" t="s">
        <v>66</v>
      </c>
      <c r="D273" s="8" t="s">
        <v>67</v>
      </c>
      <c r="E273" s="8" t="s">
        <v>555</v>
      </c>
      <c r="F273" s="39" t="s">
        <v>556</v>
      </c>
      <c r="G273" s="10" t="s">
        <v>769</v>
      </c>
      <c r="H273" s="39" t="s">
        <v>555</v>
      </c>
      <c r="I273" s="10" t="s">
        <v>40</v>
      </c>
      <c r="J273" s="10" t="s">
        <v>17</v>
      </c>
      <c r="K273" s="54" t="s">
        <v>118</v>
      </c>
      <c r="L273" s="10" t="s">
        <v>789</v>
      </c>
      <c r="M273" s="10" t="s">
        <v>963</v>
      </c>
      <c r="N273" s="10" t="s">
        <v>963</v>
      </c>
      <c r="O273" s="10">
        <v>100</v>
      </c>
      <c r="P273" s="10">
        <v>1111</v>
      </c>
      <c r="Q273" s="10">
        <v>1111</v>
      </c>
      <c r="R273" s="38">
        <v>1</v>
      </c>
    </row>
    <row r="274" spans="1:18" ht="15" customHeight="1" x14ac:dyDescent="0.3">
      <c r="A274" s="38">
        <v>2016</v>
      </c>
      <c r="B274" s="48" t="s">
        <v>751</v>
      </c>
      <c r="C274" s="8" t="s">
        <v>66</v>
      </c>
      <c r="D274" s="8" t="s">
        <v>67</v>
      </c>
      <c r="E274" s="8" t="s">
        <v>545</v>
      </c>
      <c r="F274" s="39" t="s">
        <v>547</v>
      </c>
      <c r="G274" s="10" t="s">
        <v>773</v>
      </c>
      <c r="H274" s="39" t="s">
        <v>546</v>
      </c>
      <c r="I274" s="10" t="s">
        <v>40</v>
      </c>
      <c r="J274" s="10" t="s">
        <v>17</v>
      </c>
      <c r="K274" s="54" t="s">
        <v>118</v>
      </c>
      <c r="L274" s="10" t="s">
        <v>789</v>
      </c>
      <c r="M274" s="10" t="s">
        <v>964</v>
      </c>
      <c r="N274" s="10" t="s">
        <v>964</v>
      </c>
      <c r="O274" s="10">
        <v>100</v>
      </c>
      <c r="P274" s="10">
        <v>295665</v>
      </c>
      <c r="Q274" s="10">
        <v>295665</v>
      </c>
      <c r="R274" s="38">
        <v>1</v>
      </c>
    </row>
    <row r="275" spans="1:18" ht="15" customHeight="1" x14ac:dyDescent="0.3">
      <c r="A275" s="38">
        <v>2016</v>
      </c>
      <c r="B275" s="48" t="s">
        <v>751</v>
      </c>
      <c r="C275" s="8" t="s">
        <v>66</v>
      </c>
      <c r="D275" s="8" t="s">
        <v>67</v>
      </c>
      <c r="E275" s="8" t="s">
        <v>293</v>
      </c>
      <c r="F275" s="39" t="s">
        <v>554</v>
      </c>
      <c r="G275" s="10" t="s">
        <v>768</v>
      </c>
      <c r="H275" s="39" t="s">
        <v>553</v>
      </c>
      <c r="I275" s="10" t="s">
        <v>20</v>
      </c>
      <c r="J275" s="10" t="s">
        <v>17</v>
      </c>
      <c r="K275" s="54" t="s">
        <v>118</v>
      </c>
      <c r="L275" s="10" t="s">
        <v>937</v>
      </c>
      <c r="M275" s="10" t="s">
        <v>962</v>
      </c>
      <c r="N275" s="10" t="s">
        <v>961</v>
      </c>
      <c r="O275" s="10">
        <v>2.79</v>
      </c>
      <c r="P275" s="10">
        <v>341</v>
      </c>
      <c r="Q275" s="10">
        <v>12233</v>
      </c>
      <c r="R275" s="38">
        <v>1</v>
      </c>
    </row>
    <row r="276" spans="1:18" ht="15" customHeight="1" x14ac:dyDescent="0.3">
      <c r="A276" s="38">
        <v>2016</v>
      </c>
      <c r="B276" s="48" t="s">
        <v>751</v>
      </c>
      <c r="C276" s="8" t="s">
        <v>66</v>
      </c>
      <c r="D276" s="8" t="s">
        <v>67</v>
      </c>
      <c r="E276" s="8" t="s">
        <v>765</v>
      </c>
      <c r="F276" s="39" t="s">
        <v>544</v>
      </c>
      <c r="G276" s="10" t="s">
        <v>781</v>
      </c>
      <c r="H276" s="39" t="s">
        <v>784</v>
      </c>
      <c r="I276" s="10" t="s">
        <v>20</v>
      </c>
      <c r="J276" s="10" t="s">
        <v>17</v>
      </c>
      <c r="K276" s="54" t="s">
        <v>118</v>
      </c>
      <c r="L276" s="10" t="s">
        <v>971</v>
      </c>
      <c r="M276" s="10" t="s">
        <v>972</v>
      </c>
      <c r="N276" s="10" t="s">
        <v>973</v>
      </c>
      <c r="O276" s="10">
        <v>56.39</v>
      </c>
      <c r="P276" s="10">
        <v>3010</v>
      </c>
      <c r="Q276" s="10">
        <v>5338</v>
      </c>
      <c r="R276" s="38">
        <v>1</v>
      </c>
    </row>
    <row r="277" spans="1:18" ht="15" customHeight="1" x14ac:dyDescent="0.3">
      <c r="A277" s="38">
        <v>2016</v>
      </c>
      <c r="B277" s="48" t="s">
        <v>751</v>
      </c>
      <c r="C277" s="8" t="s">
        <v>66</v>
      </c>
      <c r="D277" s="8" t="s">
        <v>67</v>
      </c>
      <c r="E277" s="8" t="s">
        <v>283</v>
      </c>
      <c r="F277" s="39" t="s">
        <v>541</v>
      </c>
      <c r="G277" s="10" t="s">
        <v>780</v>
      </c>
      <c r="H277" s="39" t="s">
        <v>540</v>
      </c>
      <c r="I277" s="10" t="s">
        <v>20</v>
      </c>
      <c r="J277" s="10" t="s">
        <v>785</v>
      </c>
      <c r="K277" s="54" t="s">
        <v>118</v>
      </c>
      <c r="L277" s="10" t="s">
        <v>968</v>
      </c>
      <c r="M277" s="10" t="s">
        <v>969</v>
      </c>
      <c r="N277" s="10" t="s">
        <v>970</v>
      </c>
      <c r="O277" s="10">
        <v>7.49</v>
      </c>
      <c r="P277" s="10">
        <v>25072</v>
      </c>
      <c r="Q277" s="10">
        <v>23316</v>
      </c>
      <c r="R277" s="38">
        <v>1</v>
      </c>
    </row>
    <row r="278" spans="1:18" ht="15" customHeight="1" x14ac:dyDescent="0.3">
      <c r="A278" s="38">
        <v>2016</v>
      </c>
      <c r="B278" s="48" t="s">
        <v>751</v>
      </c>
      <c r="C278" s="8" t="s">
        <v>66</v>
      </c>
      <c r="D278" s="8" t="s">
        <v>67</v>
      </c>
      <c r="E278" s="8" t="s">
        <v>548</v>
      </c>
      <c r="F278" s="39" t="s">
        <v>550</v>
      </c>
      <c r="G278" s="10" t="s">
        <v>774</v>
      </c>
      <c r="H278" s="39" t="s">
        <v>783</v>
      </c>
      <c r="I278" s="10" t="s">
        <v>20</v>
      </c>
      <c r="J278" s="10" t="s">
        <v>17</v>
      </c>
      <c r="K278" s="54" t="s">
        <v>118</v>
      </c>
      <c r="L278" s="10" t="s">
        <v>965</v>
      </c>
      <c r="M278" s="10" t="s">
        <v>966</v>
      </c>
      <c r="N278" s="10" t="s">
        <v>967</v>
      </c>
      <c r="O278" s="10">
        <v>83.11</v>
      </c>
      <c r="P278" s="10">
        <v>4870</v>
      </c>
      <c r="Q278" s="10">
        <v>5860</v>
      </c>
      <c r="R278" s="38">
        <v>1</v>
      </c>
    </row>
    <row r="279" spans="1:18" ht="15" customHeight="1" x14ac:dyDescent="0.3">
      <c r="A279" s="38">
        <v>2016</v>
      </c>
      <c r="B279" s="48" t="s">
        <v>751</v>
      </c>
      <c r="C279" s="10" t="s">
        <v>68</v>
      </c>
      <c r="D279" s="8" t="s">
        <v>557</v>
      </c>
      <c r="E279" s="8" t="s">
        <v>90</v>
      </c>
      <c r="F279" s="39" t="s">
        <v>466</v>
      </c>
      <c r="G279" s="10" t="s">
        <v>778</v>
      </c>
      <c r="H279" s="39" t="s">
        <v>91</v>
      </c>
      <c r="I279" s="10" t="s">
        <v>20</v>
      </c>
      <c r="J279" s="10" t="s">
        <v>17</v>
      </c>
      <c r="K279" s="54" t="s">
        <v>118</v>
      </c>
      <c r="L279" s="10" t="s">
        <v>932</v>
      </c>
      <c r="M279" s="10" t="s">
        <v>933</v>
      </c>
      <c r="N279" s="10" t="s">
        <v>934</v>
      </c>
      <c r="O279" s="10">
        <v>0.52</v>
      </c>
      <c r="P279" s="120">
        <v>99481.58</v>
      </c>
      <c r="Q279" s="120">
        <v>19121801.039999999</v>
      </c>
      <c r="R279" s="38">
        <v>1</v>
      </c>
    </row>
    <row r="280" spans="1:18" ht="15" customHeight="1" x14ac:dyDescent="0.3">
      <c r="A280" s="38">
        <v>2016</v>
      </c>
      <c r="B280" s="48" t="s">
        <v>751</v>
      </c>
      <c r="C280" s="10" t="s">
        <v>68</v>
      </c>
      <c r="D280" s="8" t="s">
        <v>557</v>
      </c>
      <c r="E280" s="8" t="s">
        <v>301</v>
      </c>
      <c r="F280" s="39" t="s">
        <v>303</v>
      </c>
      <c r="G280" s="10" t="s">
        <v>773</v>
      </c>
      <c r="H280" s="39" t="s">
        <v>561</v>
      </c>
      <c r="I280" s="10" t="s">
        <v>20</v>
      </c>
      <c r="J280" s="10" t="s">
        <v>17</v>
      </c>
      <c r="K280" s="54" t="s">
        <v>118</v>
      </c>
      <c r="L280" s="10" t="s">
        <v>980</v>
      </c>
      <c r="M280" s="10" t="s">
        <v>981</v>
      </c>
      <c r="N280" s="10" t="s">
        <v>982</v>
      </c>
      <c r="O280" s="114">
        <f>P280/Q280*100</f>
        <v>88.96620278330019</v>
      </c>
      <c r="P280" s="10">
        <v>895</v>
      </c>
      <c r="Q280" s="10">
        <v>1006</v>
      </c>
      <c r="R280" s="38">
        <v>1</v>
      </c>
    </row>
    <row r="281" spans="1:18" ht="15" customHeight="1" x14ac:dyDescent="0.3">
      <c r="A281" s="38">
        <v>2016</v>
      </c>
      <c r="B281" s="48" t="s">
        <v>751</v>
      </c>
      <c r="C281" s="10" t="s">
        <v>68</v>
      </c>
      <c r="D281" s="8" t="s">
        <v>557</v>
      </c>
      <c r="E281" s="8" t="s">
        <v>564</v>
      </c>
      <c r="F281" s="39" t="s">
        <v>566</v>
      </c>
      <c r="G281" s="10" t="s">
        <v>769</v>
      </c>
      <c r="H281" s="39" t="s">
        <v>565</v>
      </c>
      <c r="I281" s="10" t="s">
        <v>20</v>
      </c>
      <c r="J281" s="10" t="s">
        <v>17</v>
      </c>
      <c r="K281" s="54" t="s">
        <v>118</v>
      </c>
      <c r="L281" s="10" t="s">
        <v>976</v>
      </c>
      <c r="M281" s="10" t="s">
        <v>879</v>
      </c>
      <c r="N281" s="10" t="s">
        <v>977</v>
      </c>
      <c r="O281" s="10">
        <v>73.53</v>
      </c>
      <c r="P281" s="10">
        <v>25</v>
      </c>
      <c r="Q281" s="10">
        <v>34</v>
      </c>
      <c r="R281" s="38">
        <v>1</v>
      </c>
    </row>
    <row r="282" spans="1:18" ht="15" customHeight="1" x14ac:dyDescent="0.3">
      <c r="A282" s="38">
        <v>2016</v>
      </c>
      <c r="B282" s="48" t="s">
        <v>751</v>
      </c>
      <c r="C282" s="10" t="s">
        <v>68</v>
      </c>
      <c r="D282" s="8" t="s">
        <v>557</v>
      </c>
      <c r="E282" s="8" t="s">
        <v>307</v>
      </c>
      <c r="F282" s="39" t="s">
        <v>568</v>
      </c>
      <c r="G282" s="10" t="s">
        <v>770</v>
      </c>
      <c r="H282" s="39" t="s">
        <v>567</v>
      </c>
      <c r="I282" s="10" t="s">
        <v>20</v>
      </c>
      <c r="J282" s="10" t="s">
        <v>17</v>
      </c>
      <c r="K282" s="54" t="s">
        <v>118</v>
      </c>
      <c r="L282" s="10" t="s">
        <v>978</v>
      </c>
      <c r="M282" s="10" t="s">
        <v>979</v>
      </c>
      <c r="N282" s="10" t="s">
        <v>839</v>
      </c>
      <c r="O282" s="10">
        <v>30</v>
      </c>
      <c r="P282" s="10">
        <v>9</v>
      </c>
      <c r="Q282" s="10">
        <v>30</v>
      </c>
      <c r="R282" s="38">
        <v>1</v>
      </c>
    </row>
    <row r="283" spans="1:18" ht="15" customHeight="1" x14ac:dyDescent="0.3">
      <c r="A283" s="38">
        <v>2016</v>
      </c>
      <c r="B283" s="48" t="s">
        <v>751</v>
      </c>
      <c r="C283" s="10" t="s">
        <v>68</v>
      </c>
      <c r="D283" s="8" t="s">
        <v>557</v>
      </c>
      <c r="E283" s="8" t="s">
        <v>558</v>
      </c>
      <c r="F283" s="39" t="s">
        <v>560</v>
      </c>
      <c r="G283" s="10" t="s">
        <v>780</v>
      </c>
      <c r="H283" s="39" t="s">
        <v>559</v>
      </c>
      <c r="I283" s="10" t="s">
        <v>20</v>
      </c>
      <c r="J283" s="10" t="s">
        <v>17</v>
      </c>
      <c r="K283" s="54" t="s">
        <v>118</v>
      </c>
      <c r="L283" s="10" t="s">
        <v>983</v>
      </c>
      <c r="M283" s="10" t="s">
        <v>984</v>
      </c>
      <c r="N283" s="10" t="s">
        <v>985</v>
      </c>
      <c r="O283" s="10">
        <v>99.52</v>
      </c>
      <c r="P283" s="10">
        <v>209</v>
      </c>
      <c r="Q283" s="10">
        <v>210</v>
      </c>
      <c r="R283" s="38">
        <v>1</v>
      </c>
    </row>
    <row r="284" spans="1:18" ht="15" customHeight="1" x14ac:dyDescent="0.3">
      <c r="A284" s="38">
        <v>2016</v>
      </c>
      <c r="B284" s="48" t="s">
        <v>751</v>
      </c>
      <c r="C284" s="10" t="s">
        <v>68</v>
      </c>
      <c r="D284" s="8" t="s">
        <v>557</v>
      </c>
      <c r="E284" s="8" t="s">
        <v>526</v>
      </c>
      <c r="F284" s="39" t="s">
        <v>563</v>
      </c>
      <c r="G284" s="10" t="s">
        <v>768</v>
      </c>
      <c r="H284" s="39" t="s">
        <v>562</v>
      </c>
      <c r="I284" s="10" t="s">
        <v>32</v>
      </c>
      <c r="J284" s="10" t="s">
        <v>17</v>
      </c>
      <c r="K284" s="54" t="s">
        <v>118</v>
      </c>
      <c r="L284" s="10" t="s">
        <v>868</v>
      </c>
      <c r="M284" s="10" t="s">
        <v>944</v>
      </c>
      <c r="N284" s="10" t="s">
        <v>838</v>
      </c>
      <c r="O284" s="10">
        <v>136</v>
      </c>
      <c r="P284" s="10">
        <v>34</v>
      </c>
      <c r="Q284" s="10">
        <v>25</v>
      </c>
      <c r="R284" s="38">
        <v>1</v>
      </c>
    </row>
    <row r="285" spans="1:18" ht="15" customHeight="1" x14ac:dyDescent="0.3">
      <c r="A285" s="38">
        <v>2016</v>
      </c>
      <c r="B285" s="48" t="s">
        <v>751</v>
      </c>
      <c r="C285" s="10" t="s">
        <v>68</v>
      </c>
      <c r="D285" s="8" t="s">
        <v>557</v>
      </c>
      <c r="E285" s="8" t="s">
        <v>569</v>
      </c>
      <c r="F285" s="39" t="s">
        <v>571</v>
      </c>
      <c r="G285" s="10" t="s">
        <v>767</v>
      </c>
      <c r="H285" s="39" t="s">
        <v>570</v>
      </c>
      <c r="I285" s="10" t="s">
        <v>40</v>
      </c>
      <c r="J285" s="10" t="s">
        <v>17</v>
      </c>
      <c r="K285" s="54" t="s">
        <v>118</v>
      </c>
      <c r="L285" s="10" t="s">
        <v>808</v>
      </c>
      <c r="M285" s="10" t="s">
        <v>974</v>
      </c>
      <c r="N285" s="10" t="s">
        <v>975</v>
      </c>
      <c r="O285" s="10">
        <v>48.52</v>
      </c>
      <c r="P285" s="10">
        <v>131</v>
      </c>
      <c r="Q285" s="10">
        <v>270</v>
      </c>
      <c r="R285" s="38">
        <v>1</v>
      </c>
    </row>
    <row r="286" spans="1:18" ht="15" customHeight="1" x14ac:dyDescent="0.3">
      <c r="A286" s="38">
        <v>2016</v>
      </c>
      <c r="B286" s="48" t="s">
        <v>751</v>
      </c>
      <c r="C286" s="10" t="s">
        <v>69</v>
      </c>
      <c r="D286" s="8" t="s">
        <v>572</v>
      </c>
      <c r="E286" s="8" t="s">
        <v>90</v>
      </c>
      <c r="F286" s="39" t="s">
        <v>466</v>
      </c>
      <c r="G286" s="10" t="s">
        <v>779</v>
      </c>
      <c r="H286" s="39" t="s">
        <v>91</v>
      </c>
      <c r="I286" s="10" t="s">
        <v>20</v>
      </c>
      <c r="J286" s="10" t="s">
        <v>17</v>
      </c>
      <c r="K286" s="54" t="s">
        <v>118</v>
      </c>
      <c r="L286" s="10" t="s">
        <v>932</v>
      </c>
      <c r="M286" s="10" t="s">
        <v>933</v>
      </c>
      <c r="N286" s="10" t="s">
        <v>934</v>
      </c>
      <c r="O286" s="10">
        <v>0.52</v>
      </c>
      <c r="P286" s="10">
        <v>99481.58</v>
      </c>
      <c r="Q286" s="10">
        <v>19121801.039999999</v>
      </c>
      <c r="R286" s="38">
        <v>1</v>
      </c>
    </row>
    <row r="287" spans="1:18" ht="15" customHeight="1" x14ac:dyDescent="0.3">
      <c r="A287" s="38">
        <v>2016</v>
      </c>
      <c r="B287" s="48" t="s">
        <v>751</v>
      </c>
      <c r="C287" s="10" t="s">
        <v>69</v>
      </c>
      <c r="D287" s="8" t="s">
        <v>572</v>
      </c>
      <c r="E287" s="8" t="s">
        <v>457</v>
      </c>
      <c r="F287" s="39" t="s">
        <v>580</v>
      </c>
      <c r="G287" s="10" t="s">
        <v>771</v>
      </c>
      <c r="H287" s="39" t="s">
        <v>579</v>
      </c>
      <c r="I287" s="10" t="s">
        <v>20</v>
      </c>
      <c r="J287" s="10" t="s">
        <v>17</v>
      </c>
      <c r="K287" s="54" t="s">
        <v>118</v>
      </c>
      <c r="L287" s="10" t="s">
        <v>789</v>
      </c>
      <c r="M287" s="10" t="s">
        <v>996</v>
      </c>
      <c r="N287" s="10" t="s">
        <v>996</v>
      </c>
      <c r="O287" s="10">
        <v>100</v>
      </c>
      <c r="P287" s="10">
        <v>1</v>
      </c>
      <c r="Q287" s="10">
        <v>1</v>
      </c>
      <c r="R287" s="38">
        <v>1</v>
      </c>
    </row>
    <row r="288" spans="1:18" ht="15" customHeight="1" x14ac:dyDescent="0.3">
      <c r="A288" s="38">
        <v>2016</v>
      </c>
      <c r="B288" s="48" t="s">
        <v>751</v>
      </c>
      <c r="C288" s="10" t="s">
        <v>69</v>
      </c>
      <c r="D288" s="8" t="s">
        <v>572</v>
      </c>
      <c r="E288" s="8" t="s">
        <v>573</v>
      </c>
      <c r="F288" s="39" t="s">
        <v>575</v>
      </c>
      <c r="G288" s="10" t="s">
        <v>780</v>
      </c>
      <c r="H288" s="39" t="s">
        <v>574</v>
      </c>
      <c r="I288" s="10" t="s">
        <v>20</v>
      </c>
      <c r="J288" s="10" t="s">
        <v>17</v>
      </c>
      <c r="K288" s="54" t="s">
        <v>118</v>
      </c>
      <c r="L288" s="10" t="s">
        <v>789</v>
      </c>
      <c r="M288" s="10" t="s">
        <v>995</v>
      </c>
      <c r="N288" s="10" t="s">
        <v>995</v>
      </c>
      <c r="O288" s="10">
        <v>99.24</v>
      </c>
      <c r="P288" s="10">
        <v>262</v>
      </c>
      <c r="Q288" s="10">
        <v>264</v>
      </c>
      <c r="R288" s="38">
        <v>1</v>
      </c>
    </row>
    <row r="289" spans="1:18" ht="15" customHeight="1" x14ac:dyDescent="0.3">
      <c r="A289" s="38">
        <v>2016</v>
      </c>
      <c r="B289" s="48" t="s">
        <v>751</v>
      </c>
      <c r="C289" s="10" t="s">
        <v>69</v>
      </c>
      <c r="D289" s="8" t="s">
        <v>572</v>
      </c>
      <c r="E289" s="8" t="s">
        <v>576</v>
      </c>
      <c r="F289" s="39" t="s">
        <v>578</v>
      </c>
      <c r="G289" s="10" t="s">
        <v>773</v>
      </c>
      <c r="H289" s="39" t="s">
        <v>577</v>
      </c>
      <c r="I289" s="10" t="s">
        <v>20</v>
      </c>
      <c r="J289" s="10" t="s">
        <v>17</v>
      </c>
      <c r="K289" s="54" t="s">
        <v>118</v>
      </c>
      <c r="L289" s="10" t="s">
        <v>997</v>
      </c>
      <c r="M289" s="10" t="s">
        <v>988</v>
      </c>
      <c r="N289" s="10" t="s">
        <v>998</v>
      </c>
      <c r="O289" s="10">
        <v>100</v>
      </c>
      <c r="P289" s="10">
        <v>208</v>
      </c>
      <c r="Q289" s="10">
        <v>208</v>
      </c>
      <c r="R289" s="38">
        <v>1</v>
      </c>
    </row>
    <row r="290" spans="1:18" ht="15" customHeight="1" x14ac:dyDescent="0.3">
      <c r="A290" s="38">
        <v>2016</v>
      </c>
      <c r="B290" s="48" t="s">
        <v>751</v>
      </c>
      <c r="C290" s="10" t="s">
        <v>69</v>
      </c>
      <c r="D290" s="8" t="s">
        <v>572</v>
      </c>
      <c r="E290" s="8" t="s">
        <v>581</v>
      </c>
      <c r="F290" s="39" t="s">
        <v>583</v>
      </c>
      <c r="G290" s="10" t="s">
        <v>768</v>
      </c>
      <c r="H290" s="39" t="s">
        <v>582</v>
      </c>
      <c r="I290" s="10" t="s">
        <v>20</v>
      </c>
      <c r="J290" s="10" t="s">
        <v>17</v>
      </c>
      <c r="K290" s="54" t="s">
        <v>118</v>
      </c>
      <c r="L290" s="10" t="s">
        <v>989</v>
      </c>
      <c r="M290" s="10" t="s">
        <v>990</v>
      </c>
      <c r="N290" s="10" t="s">
        <v>991</v>
      </c>
      <c r="O290" s="10">
        <v>94.14</v>
      </c>
      <c r="P290" s="10">
        <v>1719</v>
      </c>
      <c r="Q290" s="10">
        <v>1826</v>
      </c>
      <c r="R290" s="38">
        <v>1</v>
      </c>
    </row>
    <row r="291" spans="1:18" ht="15" customHeight="1" x14ac:dyDescent="0.3">
      <c r="A291" s="38">
        <v>2016</v>
      </c>
      <c r="B291" s="48" t="s">
        <v>751</v>
      </c>
      <c r="C291" s="10" t="s">
        <v>69</v>
      </c>
      <c r="D291" s="8" t="s">
        <v>572</v>
      </c>
      <c r="E291" s="8" t="s">
        <v>531</v>
      </c>
      <c r="F291" s="39" t="s">
        <v>585</v>
      </c>
      <c r="G291" s="10" t="s">
        <v>767</v>
      </c>
      <c r="H291" s="39" t="s">
        <v>584</v>
      </c>
      <c r="I291" s="10" t="s">
        <v>20</v>
      </c>
      <c r="J291" s="10" t="s">
        <v>17</v>
      </c>
      <c r="K291" s="54" t="s">
        <v>118</v>
      </c>
      <c r="L291" s="10" t="s">
        <v>986</v>
      </c>
      <c r="M291" s="10" t="s">
        <v>987</v>
      </c>
      <c r="N291" s="10" t="s">
        <v>988</v>
      </c>
      <c r="O291" s="10">
        <v>100</v>
      </c>
      <c r="P291" s="10">
        <v>208</v>
      </c>
      <c r="Q291" s="10">
        <v>208</v>
      </c>
      <c r="R291" s="38">
        <v>1</v>
      </c>
    </row>
    <row r="292" spans="1:18" ht="15" customHeight="1" x14ac:dyDescent="0.3">
      <c r="A292" s="38">
        <v>2016</v>
      </c>
      <c r="B292" s="48" t="s">
        <v>751</v>
      </c>
      <c r="C292" s="10" t="s">
        <v>69</v>
      </c>
      <c r="D292" s="8" t="s">
        <v>572</v>
      </c>
      <c r="E292" s="8" t="s">
        <v>586</v>
      </c>
      <c r="F292" s="39" t="s">
        <v>588</v>
      </c>
      <c r="G292" s="10" t="s">
        <v>769</v>
      </c>
      <c r="H292" s="39" t="s">
        <v>587</v>
      </c>
      <c r="I292" s="10" t="s">
        <v>20</v>
      </c>
      <c r="J292" s="10" t="s">
        <v>17</v>
      </c>
      <c r="K292" s="54" t="s">
        <v>118</v>
      </c>
      <c r="L292" s="10" t="s">
        <v>992</v>
      </c>
      <c r="M292" s="10" t="s">
        <v>993</v>
      </c>
      <c r="N292" s="10" t="s">
        <v>988</v>
      </c>
      <c r="O292" s="10">
        <v>100</v>
      </c>
      <c r="P292" s="10">
        <v>208</v>
      </c>
      <c r="Q292" s="10">
        <v>208</v>
      </c>
      <c r="R292" s="38">
        <v>1</v>
      </c>
    </row>
    <row r="293" spans="1:18" ht="15" customHeight="1" x14ac:dyDescent="0.3">
      <c r="A293" s="38">
        <v>2016</v>
      </c>
      <c r="B293" s="48" t="s">
        <v>751</v>
      </c>
      <c r="C293" s="10" t="s">
        <v>69</v>
      </c>
      <c r="D293" s="8" t="s">
        <v>572</v>
      </c>
      <c r="E293" s="8" t="s">
        <v>589</v>
      </c>
      <c r="F293" s="39" t="s">
        <v>591</v>
      </c>
      <c r="G293" s="10" t="s">
        <v>770</v>
      </c>
      <c r="H293" s="39" t="s">
        <v>590</v>
      </c>
      <c r="I293" s="10" t="s">
        <v>20</v>
      </c>
      <c r="J293" s="10" t="s">
        <v>17</v>
      </c>
      <c r="K293" s="54" t="s">
        <v>118</v>
      </c>
      <c r="L293" s="10" t="s">
        <v>994</v>
      </c>
      <c r="M293" s="10" t="s">
        <v>988</v>
      </c>
      <c r="N293" s="10" t="s">
        <v>995</v>
      </c>
      <c r="O293" s="10">
        <v>99.24</v>
      </c>
      <c r="P293" s="10">
        <v>262</v>
      </c>
      <c r="Q293" s="10">
        <v>264</v>
      </c>
      <c r="R293" s="38">
        <v>1</v>
      </c>
    </row>
    <row r="294" spans="1:18" ht="15" customHeight="1" x14ac:dyDescent="0.3">
      <c r="A294" s="38">
        <v>2016</v>
      </c>
      <c r="B294" s="48" t="s">
        <v>751</v>
      </c>
      <c r="C294" s="10" t="s">
        <v>70</v>
      </c>
      <c r="D294" s="8" t="s">
        <v>593</v>
      </c>
      <c r="E294" s="92" t="s">
        <v>608</v>
      </c>
      <c r="F294" s="39" t="s">
        <v>610</v>
      </c>
      <c r="G294" s="10" t="s">
        <v>770</v>
      </c>
      <c r="H294" s="39" t="s">
        <v>609</v>
      </c>
      <c r="I294" s="10" t="s">
        <v>40</v>
      </c>
      <c r="J294" s="10" t="s">
        <v>17</v>
      </c>
      <c r="K294" s="54" t="s">
        <v>118</v>
      </c>
      <c r="L294" s="10">
        <v>91.3</v>
      </c>
      <c r="M294" s="10">
        <v>105</v>
      </c>
      <c r="N294" s="10">
        <v>115</v>
      </c>
      <c r="O294" s="10">
        <v>94</v>
      </c>
      <c r="P294" s="10">
        <v>94</v>
      </c>
      <c r="Q294" s="10">
        <v>100</v>
      </c>
      <c r="R294" s="38">
        <v>1</v>
      </c>
    </row>
    <row r="295" spans="1:18" ht="15" customHeight="1" x14ac:dyDescent="0.3">
      <c r="A295" s="38">
        <v>2016</v>
      </c>
      <c r="B295" s="48" t="s">
        <v>751</v>
      </c>
      <c r="C295" s="10" t="s">
        <v>70</v>
      </c>
      <c r="D295" s="8" t="s">
        <v>593</v>
      </c>
      <c r="E295" s="92" t="s">
        <v>600</v>
      </c>
      <c r="F295" s="39" t="s">
        <v>602</v>
      </c>
      <c r="G295" s="10" t="s">
        <v>773</v>
      </c>
      <c r="H295" s="39" t="s">
        <v>601</v>
      </c>
      <c r="I295" s="10" t="s">
        <v>40</v>
      </c>
      <c r="J295" s="10" t="s">
        <v>17</v>
      </c>
      <c r="K295" s="54" t="s">
        <v>118</v>
      </c>
      <c r="L295" s="10">
        <v>91.3</v>
      </c>
      <c r="M295" s="10" t="s">
        <v>999</v>
      </c>
      <c r="N295" s="10">
        <v>115</v>
      </c>
      <c r="O295" s="10">
        <v>92</v>
      </c>
      <c r="P295" s="10">
        <v>92</v>
      </c>
      <c r="Q295" s="10">
        <v>100</v>
      </c>
      <c r="R295" s="38">
        <v>1</v>
      </c>
    </row>
    <row r="296" spans="1:18" ht="15" customHeight="1" x14ac:dyDescent="0.3">
      <c r="A296" s="38">
        <v>2016</v>
      </c>
      <c r="B296" s="48" t="s">
        <v>751</v>
      </c>
      <c r="C296" s="10" t="s">
        <v>70</v>
      </c>
      <c r="D296" s="8" t="s">
        <v>593</v>
      </c>
      <c r="E296" s="92" t="s">
        <v>766</v>
      </c>
      <c r="F296" s="39" t="s">
        <v>607</v>
      </c>
      <c r="G296" s="10" t="s">
        <v>767</v>
      </c>
      <c r="H296" s="39" t="s">
        <v>606</v>
      </c>
      <c r="I296" s="10" t="s">
        <v>40</v>
      </c>
      <c r="J296" s="10" t="s">
        <v>17</v>
      </c>
      <c r="K296" s="54" t="s">
        <v>118</v>
      </c>
      <c r="L296" s="10">
        <v>96.7</v>
      </c>
      <c r="M296" s="10">
        <v>150</v>
      </c>
      <c r="N296" s="10">
        <v>155</v>
      </c>
      <c r="O296" s="10">
        <v>96.69</v>
      </c>
      <c r="P296" s="10">
        <v>146</v>
      </c>
      <c r="Q296" s="10">
        <v>151</v>
      </c>
      <c r="R296" s="38">
        <v>1</v>
      </c>
    </row>
    <row r="297" spans="1:18" ht="15" customHeight="1" x14ac:dyDescent="0.3">
      <c r="A297" s="38">
        <v>2016</v>
      </c>
      <c r="B297" s="48" t="s">
        <v>751</v>
      </c>
      <c r="C297" s="10" t="s">
        <v>70</v>
      </c>
      <c r="D297" s="8" t="s">
        <v>593</v>
      </c>
      <c r="E297" s="92" t="s">
        <v>611</v>
      </c>
      <c r="F297" s="39" t="s">
        <v>613</v>
      </c>
      <c r="G297" s="10" t="s">
        <v>768</v>
      </c>
      <c r="H297" s="39" t="s">
        <v>612</v>
      </c>
      <c r="I297" s="10" t="s">
        <v>40</v>
      </c>
      <c r="J297" s="10" t="s">
        <v>17</v>
      </c>
      <c r="K297" s="54" t="s">
        <v>118</v>
      </c>
      <c r="L297" s="10">
        <v>97.7</v>
      </c>
      <c r="M297" s="10">
        <v>220</v>
      </c>
      <c r="N297" s="10">
        <v>225</v>
      </c>
      <c r="O297" s="10">
        <v>97.31</v>
      </c>
      <c r="P297" s="10">
        <v>217</v>
      </c>
      <c r="Q297" s="10">
        <v>223</v>
      </c>
      <c r="R297" s="38">
        <v>1</v>
      </c>
    </row>
    <row r="298" spans="1:18" ht="15" customHeight="1" x14ac:dyDescent="0.3">
      <c r="A298" s="38">
        <v>2016</v>
      </c>
      <c r="B298" s="48" t="s">
        <v>751</v>
      </c>
      <c r="C298" s="10" t="s">
        <v>70</v>
      </c>
      <c r="D298" s="8" t="s">
        <v>593</v>
      </c>
      <c r="E298" s="92" t="s">
        <v>594</v>
      </c>
      <c r="F298" s="39" t="s">
        <v>596</v>
      </c>
      <c r="G298" s="10" t="s">
        <v>780</v>
      </c>
      <c r="H298" s="39" t="s">
        <v>595</v>
      </c>
      <c r="I298" s="10" t="s">
        <v>40</v>
      </c>
      <c r="J298" s="10" t="s">
        <v>17</v>
      </c>
      <c r="K298" s="54" t="s">
        <v>118</v>
      </c>
      <c r="L298" s="10">
        <v>98</v>
      </c>
      <c r="M298" s="10">
        <v>196</v>
      </c>
      <c r="N298" s="10">
        <v>200</v>
      </c>
      <c r="O298" s="10">
        <v>97.33</v>
      </c>
      <c r="P298" s="10">
        <v>219</v>
      </c>
      <c r="Q298" s="10">
        <v>225</v>
      </c>
      <c r="R298" s="38">
        <v>1</v>
      </c>
    </row>
    <row r="299" spans="1:18" ht="15" customHeight="1" x14ac:dyDescent="0.3">
      <c r="A299" s="38">
        <v>2016</v>
      </c>
      <c r="B299" s="48" t="s">
        <v>751</v>
      </c>
      <c r="C299" s="10" t="s">
        <v>70</v>
      </c>
      <c r="D299" s="8" t="s">
        <v>593</v>
      </c>
      <c r="E299" s="92" t="s">
        <v>457</v>
      </c>
      <c r="F299" s="39" t="s">
        <v>604</v>
      </c>
      <c r="G299" s="10" t="s">
        <v>769</v>
      </c>
      <c r="H299" s="39" t="s">
        <v>603</v>
      </c>
      <c r="I299" s="10" t="s">
        <v>40</v>
      </c>
      <c r="J299" s="10" t="s">
        <v>17</v>
      </c>
      <c r="K299" s="54" t="s">
        <v>118</v>
      </c>
      <c r="L299" s="10">
        <v>98.5</v>
      </c>
      <c r="M299" s="10">
        <v>67</v>
      </c>
      <c r="N299" s="10">
        <v>68</v>
      </c>
      <c r="O299" s="10">
        <v>103</v>
      </c>
      <c r="P299" s="10">
        <v>70</v>
      </c>
      <c r="Q299" s="10">
        <v>68</v>
      </c>
      <c r="R299" s="38">
        <v>1</v>
      </c>
    </row>
    <row r="300" spans="1:18" ht="15" customHeight="1" x14ac:dyDescent="0.3">
      <c r="A300" s="38">
        <v>2016</v>
      </c>
      <c r="B300" s="48" t="s">
        <v>751</v>
      </c>
      <c r="C300" s="10" t="s">
        <v>70</v>
      </c>
      <c r="D300" s="8" t="s">
        <v>593</v>
      </c>
      <c r="E300" s="92" t="s">
        <v>597</v>
      </c>
      <c r="F300" s="39" t="s">
        <v>599</v>
      </c>
      <c r="G300" s="10" t="s">
        <v>774</v>
      </c>
      <c r="H300" s="39" t="s">
        <v>598</v>
      </c>
      <c r="I300" s="10" t="s">
        <v>40</v>
      </c>
      <c r="J300" s="10" t="s">
        <v>17</v>
      </c>
      <c r="K300" s="54" t="s">
        <v>118</v>
      </c>
      <c r="L300" s="10">
        <v>100</v>
      </c>
      <c r="M300" s="10">
        <v>22</v>
      </c>
      <c r="N300" s="10">
        <v>22</v>
      </c>
      <c r="O300" s="10">
        <v>100</v>
      </c>
      <c r="P300" s="10">
        <v>22</v>
      </c>
      <c r="Q300" s="10">
        <v>22</v>
      </c>
      <c r="R300" s="38">
        <v>1</v>
      </c>
    </row>
    <row r="301" spans="1:18" ht="15" customHeight="1" x14ac:dyDescent="0.3">
      <c r="A301" s="38">
        <v>2016</v>
      </c>
      <c r="B301" s="48" t="s">
        <v>751</v>
      </c>
      <c r="C301" s="10" t="s">
        <v>70</v>
      </c>
      <c r="D301" s="8" t="s">
        <v>593</v>
      </c>
      <c r="E301" s="8" t="s">
        <v>90</v>
      </c>
      <c r="F301" s="39" t="s">
        <v>450</v>
      </c>
      <c r="G301" s="10" t="s">
        <v>778</v>
      </c>
      <c r="H301" s="39" t="s">
        <v>91</v>
      </c>
      <c r="I301" s="10" t="s">
        <v>20</v>
      </c>
      <c r="J301" s="10" t="s">
        <v>17</v>
      </c>
      <c r="K301" s="54" t="s">
        <v>118</v>
      </c>
      <c r="L301" s="10" t="s">
        <v>932</v>
      </c>
      <c r="M301" s="10" t="s">
        <v>933</v>
      </c>
      <c r="N301" s="10" t="s">
        <v>934</v>
      </c>
      <c r="O301" s="10">
        <v>0.52</v>
      </c>
      <c r="P301" s="120">
        <v>99481.58</v>
      </c>
      <c r="Q301" s="120">
        <v>19121801.039999999</v>
      </c>
      <c r="R301" s="38">
        <v>1</v>
      </c>
    </row>
    <row r="302" spans="1:18" ht="15" customHeight="1" x14ac:dyDescent="0.3">
      <c r="A302" s="38">
        <v>2016</v>
      </c>
      <c r="B302" s="48" t="s">
        <v>751</v>
      </c>
      <c r="C302" s="10" t="s">
        <v>62</v>
      </c>
      <c r="D302" s="8" t="s">
        <v>712</v>
      </c>
      <c r="E302" s="8" t="s">
        <v>376</v>
      </c>
      <c r="F302" s="39" t="s">
        <v>615</v>
      </c>
      <c r="G302" s="10" t="s">
        <v>781</v>
      </c>
      <c r="H302" s="39" t="s">
        <v>377</v>
      </c>
      <c r="I302" s="10" t="s">
        <v>20</v>
      </c>
      <c r="J302" s="10" t="s">
        <v>752</v>
      </c>
      <c r="K302" s="54" t="s">
        <v>118</v>
      </c>
      <c r="L302" s="10">
        <v>1.03</v>
      </c>
      <c r="M302" s="10">
        <v>4861600000</v>
      </c>
      <c r="N302" s="10">
        <v>4720000000</v>
      </c>
      <c r="O302" s="10">
        <v>1.01</v>
      </c>
      <c r="P302" s="10">
        <v>4165544582</v>
      </c>
      <c r="Q302" s="10">
        <v>4122734583</v>
      </c>
      <c r="R302" s="38">
        <v>1</v>
      </c>
    </row>
    <row r="303" spans="1:18" ht="15" customHeight="1" x14ac:dyDescent="0.3">
      <c r="A303" s="38">
        <v>2016</v>
      </c>
      <c r="B303" s="48" t="s">
        <v>751</v>
      </c>
      <c r="C303" s="10" t="s">
        <v>62</v>
      </c>
      <c r="D303" s="8" t="s">
        <v>712</v>
      </c>
      <c r="E303" s="8" t="s">
        <v>380</v>
      </c>
      <c r="F303" s="39" t="s">
        <v>622</v>
      </c>
      <c r="G303" s="10" t="s">
        <v>773</v>
      </c>
      <c r="H303" s="39" t="s">
        <v>381</v>
      </c>
      <c r="I303" s="10" t="s">
        <v>20</v>
      </c>
      <c r="J303" s="10" t="s">
        <v>17</v>
      </c>
      <c r="K303" s="54" t="s">
        <v>118</v>
      </c>
      <c r="L303" s="10">
        <v>58.26</v>
      </c>
      <c r="M303" s="10">
        <v>973</v>
      </c>
      <c r="N303" s="10">
        <v>1670</v>
      </c>
      <c r="O303" s="10">
        <v>60.86</v>
      </c>
      <c r="P303" s="10">
        <v>936</v>
      </c>
      <c r="Q303" s="10">
        <v>1538</v>
      </c>
      <c r="R303" s="38">
        <v>1</v>
      </c>
    </row>
    <row r="304" spans="1:18" ht="15" customHeight="1" x14ac:dyDescent="0.3">
      <c r="A304" s="38">
        <v>2016</v>
      </c>
      <c r="B304" s="48" t="s">
        <v>751</v>
      </c>
      <c r="C304" s="10" t="s">
        <v>62</v>
      </c>
      <c r="D304" s="8" t="s">
        <v>712</v>
      </c>
      <c r="E304" s="8" t="s">
        <v>619</v>
      </c>
      <c r="F304" s="39" t="s">
        <v>621</v>
      </c>
      <c r="G304" s="10" t="s">
        <v>780</v>
      </c>
      <c r="H304" s="39" t="s">
        <v>620</v>
      </c>
      <c r="I304" s="10" t="s">
        <v>20</v>
      </c>
      <c r="J304" s="10" t="s">
        <v>17</v>
      </c>
      <c r="K304" s="54" t="s">
        <v>118</v>
      </c>
      <c r="L304" s="10">
        <v>60.05</v>
      </c>
      <c r="M304" s="10">
        <v>478</v>
      </c>
      <c r="N304" s="10">
        <v>796</v>
      </c>
      <c r="O304" s="10">
        <v>81</v>
      </c>
      <c r="P304" s="10">
        <v>650</v>
      </c>
      <c r="Q304" s="10">
        <v>794</v>
      </c>
      <c r="R304" s="38">
        <v>1</v>
      </c>
    </row>
    <row r="305" spans="1:18" ht="15" customHeight="1" x14ac:dyDescent="0.3">
      <c r="A305" s="38">
        <v>2016</v>
      </c>
      <c r="B305" s="48" t="s">
        <v>751</v>
      </c>
      <c r="C305" s="10" t="s">
        <v>62</v>
      </c>
      <c r="D305" s="8" t="s">
        <v>712</v>
      </c>
      <c r="E305" s="8" t="s">
        <v>389</v>
      </c>
      <c r="F305" s="39" t="s">
        <v>631</v>
      </c>
      <c r="G305" s="10" t="s">
        <v>769</v>
      </c>
      <c r="H305" s="39" t="s">
        <v>390</v>
      </c>
      <c r="I305" s="10" t="s">
        <v>20</v>
      </c>
      <c r="J305" s="10" t="s">
        <v>17</v>
      </c>
      <c r="K305" s="54" t="s">
        <v>118</v>
      </c>
      <c r="L305" s="10">
        <v>94.04</v>
      </c>
      <c r="M305" s="10">
        <v>915</v>
      </c>
      <c r="N305" s="10">
        <v>973</v>
      </c>
      <c r="O305" s="10">
        <v>97.97</v>
      </c>
      <c r="P305" s="10">
        <v>917</v>
      </c>
      <c r="Q305" s="10">
        <v>936</v>
      </c>
      <c r="R305" s="38">
        <v>1</v>
      </c>
    </row>
    <row r="306" spans="1:18" ht="15" customHeight="1" x14ac:dyDescent="0.3">
      <c r="A306" s="38">
        <v>2016</v>
      </c>
      <c r="B306" s="48" t="s">
        <v>751</v>
      </c>
      <c r="C306" s="10" t="s">
        <v>62</v>
      </c>
      <c r="D306" s="8" t="s">
        <v>712</v>
      </c>
      <c r="E306" s="8" t="s">
        <v>616</v>
      </c>
      <c r="F306" s="39" t="s">
        <v>618</v>
      </c>
      <c r="G306" s="10" t="s">
        <v>782</v>
      </c>
      <c r="H306" s="39" t="s">
        <v>617</v>
      </c>
      <c r="I306" s="10" t="s">
        <v>20</v>
      </c>
      <c r="J306" s="10" t="s">
        <v>17</v>
      </c>
      <c r="K306" s="54" t="s">
        <v>118</v>
      </c>
      <c r="L306" s="10">
        <v>96.6</v>
      </c>
      <c r="M306" s="10">
        <v>767</v>
      </c>
      <c r="N306" s="10">
        <v>794</v>
      </c>
      <c r="O306" s="10">
        <v>89.55</v>
      </c>
      <c r="P306" s="10">
        <v>711</v>
      </c>
      <c r="Q306" s="10">
        <v>794</v>
      </c>
      <c r="R306" s="38">
        <v>1</v>
      </c>
    </row>
    <row r="307" spans="1:18" ht="15" customHeight="1" x14ac:dyDescent="0.3">
      <c r="A307" s="38">
        <v>2016</v>
      </c>
      <c r="B307" s="48" t="s">
        <v>751</v>
      </c>
      <c r="C307" s="10" t="s">
        <v>62</v>
      </c>
      <c r="D307" s="8" t="s">
        <v>712</v>
      </c>
      <c r="E307" s="8" t="s">
        <v>623</v>
      </c>
      <c r="F307" s="39" t="s">
        <v>625</v>
      </c>
      <c r="G307" s="10" t="s">
        <v>767</v>
      </c>
      <c r="H307" s="39" t="s">
        <v>624</v>
      </c>
      <c r="I307" s="10" t="s">
        <v>20</v>
      </c>
      <c r="J307" s="10" t="s">
        <v>17</v>
      </c>
      <c r="K307" s="54" t="s">
        <v>118</v>
      </c>
      <c r="L307" s="10">
        <v>100</v>
      </c>
      <c r="M307" s="10">
        <v>2881</v>
      </c>
      <c r="N307" s="10">
        <v>2881</v>
      </c>
      <c r="O307" s="10">
        <v>100</v>
      </c>
      <c r="P307" s="10">
        <v>2881</v>
      </c>
      <c r="Q307" s="10">
        <v>2881</v>
      </c>
      <c r="R307" s="38">
        <v>1</v>
      </c>
    </row>
    <row r="308" spans="1:18" ht="15" customHeight="1" x14ac:dyDescent="0.3">
      <c r="A308" s="38">
        <v>2016</v>
      </c>
      <c r="B308" s="48" t="s">
        <v>751</v>
      </c>
      <c r="C308" s="10" t="s">
        <v>62</v>
      </c>
      <c r="D308" s="8" t="s">
        <v>712</v>
      </c>
      <c r="E308" s="8" t="s">
        <v>386</v>
      </c>
      <c r="F308" s="39" t="s">
        <v>627</v>
      </c>
      <c r="G308" s="10" t="s">
        <v>768</v>
      </c>
      <c r="H308" s="39" t="s">
        <v>626</v>
      </c>
      <c r="I308" s="10" t="s">
        <v>20</v>
      </c>
      <c r="J308" s="10" t="s">
        <v>17</v>
      </c>
      <c r="K308" s="54" t="s">
        <v>118</v>
      </c>
      <c r="L308" s="10">
        <v>100</v>
      </c>
      <c r="M308" s="10">
        <v>973</v>
      </c>
      <c r="N308" s="10">
        <v>973</v>
      </c>
      <c r="O308" s="10">
        <v>100</v>
      </c>
      <c r="P308" s="10">
        <v>936</v>
      </c>
      <c r="Q308" s="10">
        <v>936</v>
      </c>
      <c r="R308" s="38">
        <v>1</v>
      </c>
    </row>
    <row r="309" spans="1:18" ht="15" customHeight="1" x14ac:dyDescent="0.3">
      <c r="A309" s="38">
        <v>2016</v>
      </c>
      <c r="B309" s="48" t="s">
        <v>751</v>
      </c>
      <c r="C309" s="10" t="s">
        <v>62</v>
      </c>
      <c r="D309" s="8" t="s">
        <v>712</v>
      </c>
      <c r="E309" s="8" t="s">
        <v>628</v>
      </c>
      <c r="F309" s="39" t="s">
        <v>630</v>
      </c>
      <c r="G309" s="10" t="s">
        <v>770</v>
      </c>
      <c r="H309" s="39" t="s">
        <v>629</v>
      </c>
      <c r="I309" s="10" t="s">
        <v>32</v>
      </c>
      <c r="J309" s="10" t="s">
        <v>17</v>
      </c>
      <c r="K309" s="54" t="s">
        <v>118</v>
      </c>
      <c r="L309" s="10">
        <v>100</v>
      </c>
      <c r="M309" s="10">
        <v>4720000000</v>
      </c>
      <c r="N309" s="10">
        <v>4720000000</v>
      </c>
      <c r="O309" s="10">
        <v>97.7</v>
      </c>
      <c r="P309" s="10">
        <v>4122734583</v>
      </c>
      <c r="Q309" s="10">
        <v>4220000000</v>
      </c>
      <c r="R309" s="38">
        <v>1</v>
      </c>
    </row>
    <row r="310" spans="1:18" ht="15" customHeight="1" x14ac:dyDescent="0.3">
      <c r="A310" s="38">
        <v>2016</v>
      </c>
      <c r="B310" s="48" t="s">
        <v>751</v>
      </c>
      <c r="C310" s="10" t="s">
        <v>62</v>
      </c>
      <c r="D310" s="8" t="s">
        <v>712</v>
      </c>
      <c r="E310" s="8" t="s">
        <v>90</v>
      </c>
      <c r="F310" s="39" t="s">
        <v>466</v>
      </c>
      <c r="G310" s="10" t="s">
        <v>778</v>
      </c>
      <c r="H310" s="39" t="s">
        <v>91</v>
      </c>
      <c r="I310" s="10" t="s">
        <v>20</v>
      </c>
      <c r="J310" s="10" t="s">
        <v>17</v>
      </c>
      <c r="K310" s="54" t="s">
        <v>118</v>
      </c>
      <c r="L310" s="10"/>
      <c r="M310" s="10"/>
      <c r="N310" s="10"/>
      <c r="O310" s="10">
        <v>0.52</v>
      </c>
      <c r="P310" s="120">
        <v>99481.58</v>
      </c>
      <c r="Q310" s="120">
        <v>19121801.039999999</v>
      </c>
      <c r="R310" s="38">
        <v>1</v>
      </c>
    </row>
    <row r="311" spans="1:18" s="28" customFormat="1" ht="15" customHeight="1" x14ac:dyDescent="0.3">
      <c r="A311" s="54">
        <v>2017</v>
      </c>
      <c r="B311" s="48" t="s">
        <v>751</v>
      </c>
      <c r="C311" s="55" t="s">
        <v>58</v>
      </c>
      <c r="D311" s="55" t="s">
        <v>449</v>
      </c>
      <c r="E311" s="55" t="s">
        <v>641</v>
      </c>
      <c r="F311" s="49"/>
      <c r="G311" s="36"/>
      <c r="H311" s="49"/>
      <c r="I311" s="51"/>
      <c r="J311" s="56" t="s">
        <v>17</v>
      </c>
      <c r="K311" s="54" t="s">
        <v>115</v>
      </c>
      <c r="L311" s="57">
        <v>22.5</v>
      </c>
      <c r="M311" s="58">
        <v>180000000</v>
      </c>
      <c r="N311" s="58">
        <v>800000000</v>
      </c>
      <c r="O311" s="59">
        <f>P311/Q311*100</f>
        <v>34.360584056088186</v>
      </c>
      <c r="P311" s="58">
        <v>247213533</v>
      </c>
      <c r="Q311" s="58">
        <v>719468367</v>
      </c>
      <c r="R311" s="38">
        <v>1</v>
      </c>
    </row>
    <row r="312" spans="1:18" s="28" customFormat="1" ht="15" customHeight="1" x14ac:dyDescent="0.3">
      <c r="A312" s="54">
        <v>2017</v>
      </c>
      <c r="B312" s="48" t="s">
        <v>751</v>
      </c>
      <c r="C312" s="55" t="s">
        <v>52</v>
      </c>
      <c r="D312" s="55" t="s">
        <v>482</v>
      </c>
      <c r="E312" s="55" t="s">
        <v>104</v>
      </c>
      <c r="F312" s="49"/>
      <c r="G312" s="36"/>
      <c r="H312" s="49"/>
      <c r="I312" s="51"/>
      <c r="J312" s="56" t="s">
        <v>17</v>
      </c>
      <c r="K312" s="54" t="s">
        <v>115</v>
      </c>
      <c r="L312" s="57">
        <v>93.3</v>
      </c>
      <c r="M312" s="57">
        <v>28</v>
      </c>
      <c r="N312" s="57">
        <v>30</v>
      </c>
      <c r="O312" s="60">
        <f>P312/Q312*100</f>
        <v>100</v>
      </c>
      <c r="P312" s="56">
        <v>24</v>
      </c>
      <c r="Q312" s="56">
        <v>24</v>
      </c>
      <c r="R312" s="38">
        <v>1</v>
      </c>
    </row>
    <row r="313" spans="1:18" s="28" customFormat="1" ht="15" customHeight="1" x14ac:dyDescent="0.3">
      <c r="A313" s="54">
        <v>2017</v>
      </c>
      <c r="B313" s="48" t="s">
        <v>751</v>
      </c>
      <c r="C313" s="55" t="s">
        <v>52</v>
      </c>
      <c r="D313" s="55" t="s">
        <v>482</v>
      </c>
      <c r="E313" s="55" t="s">
        <v>100</v>
      </c>
      <c r="F313" s="49"/>
      <c r="G313" s="36"/>
      <c r="H313" s="49"/>
      <c r="I313" s="51"/>
      <c r="J313" s="56" t="s">
        <v>17</v>
      </c>
      <c r="K313" s="54" t="s">
        <v>115</v>
      </c>
      <c r="L313" s="57">
        <v>100</v>
      </c>
      <c r="M313" s="57">
        <v>6</v>
      </c>
      <c r="N313" s="57">
        <v>6</v>
      </c>
      <c r="O313" s="60">
        <f>P313/Q313*100</f>
        <v>100</v>
      </c>
      <c r="P313" s="61">
        <v>6</v>
      </c>
      <c r="Q313" s="61">
        <v>6</v>
      </c>
      <c r="R313" s="38">
        <v>1</v>
      </c>
    </row>
    <row r="314" spans="1:18" s="28" customFormat="1" ht="15" customHeight="1" x14ac:dyDescent="0.3">
      <c r="A314" s="54">
        <v>2017</v>
      </c>
      <c r="B314" s="48" t="s">
        <v>751</v>
      </c>
      <c r="C314" s="57" t="s">
        <v>64</v>
      </c>
      <c r="D314" s="57" t="s">
        <v>65</v>
      </c>
      <c r="E314" s="62" t="s">
        <v>517</v>
      </c>
      <c r="F314" s="49"/>
      <c r="G314" s="36"/>
      <c r="H314" s="49"/>
      <c r="I314" s="51"/>
      <c r="J314" s="57" t="s">
        <v>17</v>
      </c>
      <c r="K314" s="54" t="s">
        <v>115</v>
      </c>
      <c r="L314" s="57">
        <v>90</v>
      </c>
      <c r="M314" s="57">
        <v>6392</v>
      </c>
      <c r="N314" s="63">
        <v>7077</v>
      </c>
      <c r="O314" s="59">
        <f>P314/Q314*100</f>
        <v>0.83796160966578981</v>
      </c>
      <c r="P314" s="56">
        <v>86</v>
      </c>
      <c r="Q314" s="56">
        <v>10263</v>
      </c>
      <c r="R314" s="38">
        <v>1</v>
      </c>
    </row>
    <row r="315" spans="1:18" s="28" customFormat="1" ht="15" customHeight="1" x14ac:dyDescent="0.3">
      <c r="A315" s="54">
        <v>2017</v>
      </c>
      <c r="B315" s="48" t="s">
        <v>751</v>
      </c>
      <c r="C315" s="57" t="s">
        <v>64</v>
      </c>
      <c r="D315" s="57" t="s">
        <v>65</v>
      </c>
      <c r="E315" s="62" t="s">
        <v>666</v>
      </c>
      <c r="F315" s="49"/>
      <c r="G315" s="36"/>
      <c r="H315" s="49"/>
      <c r="I315" s="51"/>
      <c r="J315" s="57" t="s">
        <v>17</v>
      </c>
      <c r="K315" s="54" t="s">
        <v>115</v>
      </c>
      <c r="L315" s="57">
        <v>95</v>
      </c>
      <c r="M315" s="63">
        <v>6758</v>
      </c>
      <c r="N315" s="63">
        <v>7077</v>
      </c>
      <c r="O315" s="59">
        <f>P315/Q315*100</f>
        <v>100</v>
      </c>
      <c r="P315" s="56">
        <v>10263</v>
      </c>
      <c r="Q315" s="56">
        <v>10263</v>
      </c>
      <c r="R315" s="38">
        <v>1</v>
      </c>
    </row>
    <row r="316" spans="1:18" s="28" customFormat="1" ht="15" customHeight="1" x14ac:dyDescent="0.3">
      <c r="A316" s="54">
        <v>2017</v>
      </c>
      <c r="B316" s="48" t="s">
        <v>751</v>
      </c>
      <c r="C316" s="57" t="s">
        <v>64</v>
      </c>
      <c r="D316" s="57" t="s">
        <v>65</v>
      </c>
      <c r="E316" s="62" t="s">
        <v>520</v>
      </c>
      <c r="F316" s="49"/>
      <c r="G316" s="36"/>
      <c r="H316" s="49"/>
      <c r="I316" s="51"/>
      <c r="J316" s="63" t="s">
        <v>17</v>
      </c>
      <c r="K316" s="54" t="s">
        <v>115</v>
      </c>
      <c r="L316" s="64">
        <v>4</v>
      </c>
      <c r="M316" s="63">
        <v>48654</v>
      </c>
      <c r="N316" s="63">
        <v>46783</v>
      </c>
      <c r="O316" s="65">
        <f>P316/Q316*100-100</f>
        <v>1.8706734424392693</v>
      </c>
      <c r="P316" s="56">
        <v>50917</v>
      </c>
      <c r="Q316" s="56">
        <v>49982</v>
      </c>
      <c r="R316" s="38">
        <v>1</v>
      </c>
    </row>
    <row r="317" spans="1:18" s="28" customFormat="1" ht="15" customHeight="1" x14ac:dyDescent="0.3">
      <c r="A317" s="54">
        <v>2017</v>
      </c>
      <c r="B317" s="48" t="s">
        <v>751</v>
      </c>
      <c r="C317" s="57" t="s">
        <v>64</v>
      </c>
      <c r="D317" s="57" t="s">
        <v>65</v>
      </c>
      <c r="E317" s="66" t="s">
        <v>526</v>
      </c>
      <c r="F317" s="49"/>
      <c r="G317" s="36"/>
      <c r="H317" s="49"/>
      <c r="I317" s="51"/>
      <c r="J317" s="63" t="s">
        <v>17</v>
      </c>
      <c r="K317" s="54" t="s">
        <v>115</v>
      </c>
      <c r="L317" s="57">
        <v>96</v>
      </c>
      <c r="M317" s="63">
        <v>48</v>
      </c>
      <c r="N317" s="63">
        <v>50</v>
      </c>
      <c r="O317" s="59">
        <f t="shared" ref="O317:O330" si="7">P317/Q317*100</f>
        <v>100</v>
      </c>
      <c r="P317" s="56">
        <v>49</v>
      </c>
      <c r="Q317" s="56">
        <v>49</v>
      </c>
      <c r="R317" s="38">
        <v>1</v>
      </c>
    </row>
    <row r="318" spans="1:18" s="28" customFormat="1" ht="15" customHeight="1" x14ac:dyDescent="0.3">
      <c r="A318" s="54">
        <v>2017</v>
      </c>
      <c r="B318" s="48" t="s">
        <v>751</v>
      </c>
      <c r="C318" s="57" t="s">
        <v>64</v>
      </c>
      <c r="D318" s="57" t="s">
        <v>65</v>
      </c>
      <c r="E318" s="66" t="s">
        <v>669</v>
      </c>
      <c r="F318" s="49"/>
      <c r="G318" s="36"/>
      <c r="H318" s="49"/>
      <c r="I318" s="51"/>
      <c r="J318" s="63" t="s">
        <v>17</v>
      </c>
      <c r="K318" s="54" t="s">
        <v>115</v>
      </c>
      <c r="L318" s="57">
        <v>95</v>
      </c>
      <c r="M318" s="63">
        <v>6073</v>
      </c>
      <c r="N318" s="63">
        <v>6392</v>
      </c>
      <c r="O318" s="59">
        <f t="shared" si="7"/>
        <v>100</v>
      </c>
      <c r="P318" s="56">
        <v>86</v>
      </c>
      <c r="Q318" s="56">
        <v>86</v>
      </c>
      <c r="R318" s="38">
        <v>1</v>
      </c>
    </row>
    <row r="319" spans="1:18" s="28" customFormat="1" ht="15" customHeight="1" x14ac:dyDescent="0.3">
      <c r="A319" s="54">
        <v>2017</v>
      </c>
      <c r="B319" s="48" t="s">
        <v>751</v>
      </c>
      <c r="C319" s="57" t="s">
        <v>64</v>
      </c>
      <c r="D319" s="57" t="s">
        <v>65</v>
      </c>
      <c r="E319" s="66" t="s">
        <v>463</v>
      </c>
      <c r="F319" s="49"/>
      <c r="G319" s="36"/>
      <c r="H319" s="49"/>
      <c r="I319" s="51"/>
      <c r="J319" s="63" t="s">
        <v>17</v>
      </c>
      <c r="K319" s="54" t="s">
        <v>115</v>
      </c>
      <c r="L319" s="57">
        <v>99</v>
      </c>
      <c r="M319" s="63">
        <v>48168</v>
      </c>
      <c r="N319" s="63">
        <v>48654</v>
      </c>
      <c r="O319" s="59">
        <f t="shared" si="7"/>
        <v>100</v>
      </c>
      <c r="P319" s="56">
        <v>50917</v>
      </c>
      <c r="Q319" s="56">
        <v>50917</v>
      </c>
      <c r="R319" s="38">
        <v>1</v>
      </c>
    </row>
    <row r="320" spans="1:18" s="28" customFormat="1" ht="15" customHeight="1" x14ac:dyDescent="0.3">
      <c r="A320" s="54">
        <v>2017</v>
      </c>
      <c r="B320" s="48" t="s">
        <v>751</v>
      </c>
      <c r="C320" s="66" t="s">
        <v>66</v>
      </c>
      <c r="D320" s="66" t="s">
        <v>67</v>
      </c>
      <c r="E320" s="66" t="s">
        <v>685</v>
      </c>
      <c r="F320" s="49"/>
      <c r="G320" s="36"/>
      <c r="H320" s="49"/>
      <c r="I320" s="51"/>
      <c r="J320" s="63" t="s">
        <v>17</v>
      </c>
      <c r="K320" s="54" t="s">
        <v>115</v>
      </c>
      <c r="L320" s="57">
        <v>24.5</v>
      </c>
      <c r="M320" s="63">
        <v>1269100000</v>
      </c>
      <c r="N320" s="63">
        <v>5180000000</v>
      </c>
      <c r="O320" s="59">
        <f t="shared" si="7"/>
        <v>24.783615069200003</v>
      </c>
      <c r="P320" s="58">
        <v>1239180753.46</v>
      </c>
      <c r="Q320" s="58">
        <v>5000000000</v>
      </c>
      <c r="R320" s="38">
        <v>1</v>
      </c>
    </row>
    <row r="321" spans="1:18" s="28" customFormat="1" ht="15" customHeight="1" x14ac:dyDescent="0.3">
      <c r="A321" s="54">
        <v>2017</v>
      </c>
      <c r="B321" s="48" t="s">
        <v>751</v>
      </c>
      <c r="C321" s="66" t="s">
        <v>66</v>
      </c>
      <c r="D321" s="66" t="s">
        <v>67</v>
      </c>
      <c r="E321" s="66" t="s">
        <v>682</v>
      </c>
      <c r="F321" s="49"/>
      <c r="G321" s="36"/>
      <c r="H321" s="49"/>
      <c r="I321" s="51"/>
      <c r="J321" s="63" t="s">
        <v>17</v>
      </c>
      <c r="K321" s="54" t="s">
        <v>115</v>
      </c>
      <c r="L321" s="57">
        <v>25</v>
      </c>
      <c r="M321" s="63">
        <v>78800</v>
      </c>
      <c r="N321" s="63">
        <v>319200</v>
      </c>
      <c r="O321" s="59">
        <f t="shared" si="7"/>
        <v>24.997295469912103</v>
      </c>
      <c r="P321" s="58">
        <v>73942</v>
      </c>
      <c r="Q321" s="58">
        <v>295800</v>
      </c>
      <c r="R321" s="38">
        <v>1</v>
      </c>
    </row>
    <row r="322" spans="1:18" s="28" customFormat="1" ht="15" customHeight="1" x14ac:dyDescent="0.3">
      <c r="A322" s="54">
        <v>2017</v>
      </c>
      <c r="B322" s="48" t="s">
        <v>751</v>
      </c>
      <c r="C322" s="66" t="s">
        <v>68</v>
      </c>
      <c r="D322" s="66" t="s">
        <v>557</v>
      </c>
      <c r="E322" s="66" t="s">
        <v>691</v>
      </c>
      <c r="F322" s="49"/>
      <c r="G322" s="36"/>
      <c r="H322" s="49"/>
      <c r="I322" s="51"/>
      <c r="J322" s="63" t="s">
        <v>17</v>
      </c>
      <c r="K322" s="54" t="s">
        <v>115</v>
      </c>
      <c r="L322" s="57">
        <v>93.44</v>
      </c>
      <c r="M322" s="63">
        <v>114</v>
      </c>
      <c r="N322" s="63">
        <v>122</v>
      </c>
      <c r="O322" s="57">
        <f t="shared" si="7"/>
        <v>92.622950819672127</v>
      </c>
      <c r="P322" s="58">
        <v>226</v>
      </c>
      <c r="Q322" s="58">
        <v>244</v>
      </c>
      <c r="R322" s="38">
        <v>1</v>
      </c>
    </row>
    <row r="323" spans="1:18" s="28" customFormat="1" ht="15" customHeight="1" x14ac:dyDescent="0.3">
      <c r="A323" s="54">
        <v>2017</v>
      </c>
      <c r="B323" s="48" t="s">
        <v>751</v>
      </c>
      <c r="C323" s="55" t="s">
        <v>70</v>
      </c>
      <c r="D323" s="55" t="s">
        <v>593</v>
      </c>
      <c r="E323" s="55" t="s">
        <v>597</v>
      </c>
      <c r="F323" s="49"/>
      <c r="G323" s="36"/>
      <c r="H323" s="49"/>
      <c r="I323" s="51"/>
      <c r="J323" s="56" t="s">
        <v>17</v>
      </c>
      <c r="K323" s="54" t="s">
        <v>115</v>
      </c>
      <c r="L323" s="57">
        <v>100</v>
      </c>
      <c r="M323" s="57">
        <v>12</v>
      </c>
      <c r="N323" s="57">
        <v>12</v>
      </c>
      <c r="O323" s="57">
        <f t="shared" si="7"/>
        <v>258.33333333333337</v>
      </c>
      <c r="P323" s="56">
        <v>31</v>
      </c>
      <c r="Q323" s="56">
        <v>12</v>
      </c>
      <c r="R323" s="38">
        <v>1</v>
      </c>
    </row>
    <row r="324" spans="1:18" s="28" customFormat="1" ht="15" customHeight="1" x14ac:dyDescent="0.3">
      <c r="A324" s="54">
        <v>2017</v>
      </c>
      <c r="B324" s="48" t="s">
        <v>751</v>
      </c>
      <c r="C324" s="55" t="s">
        <v>70</v>
      </c>
      <c r="D324" s="55" t="s">
        <v>593</v>
      </c>
      <c r="E324" s="55" t="s">
        <v>600</v>
      </c>
      <c r="F324" s="49"/>
      <c r="G324" s="36"/>
      <c r="H324" s="49"/>
      <c r="I324" s="51"/>
      <c r="J324" s="56" t="s">
        <v>17</v>
      </c>
      <c r="K324" s="54" t="s">
        <v>115</v>
      </c>
      <c r="L324" s="57">
        <v>95</v>
      </c>
      <c r="M324" s="57">
        <v>19</v>
      </c>
      <c r="N324" s="57">
        <v>20</v>
      </c>
      <c r="O324" s="57">
        <f t="shared" si="7"/>
        <v>37.037037037037038</v>
      </c>
      <c r="P324" s="56">
        <v>10</v>
      </c>
      <c r="Q324" s="56">
        <v>27</v>
      </c>
      <c r="R324" s="38">
        <v>1</v>
      </c>
    </row>
    <row r="325" spans="1:18" s="28" customFormat="1" ht="15" customHeight="1" x14ac:dyDescent="0.3">
      <c r="A325" s="54">
        <v>2017</v>
      </c>
      <c r="B325" s="48" t="s">
        <v>751</v>
      </c>
      <c r="C325" s="55" t="s">
        <v>70</v>
      </c>
      <c r="D325" s="55" t="s">
        <v>593</v>
      </c>
      <c r="E325" s="55" t="s">
        <v>608</v>
      </c>
      <c r="F325" s="49"/>
      <c r="G325" s="36"/>
      <c r="H325" s="49"/>
      <c r="I325" s="51"/>
      <c r="J325" s="56" t="s">
        <v>17</v>
      </c>
      <c r="K325" s="54" t="s">
        <v>115</v>
      </c>
      <c r="L325" s="57">
        <v>95</v>
      </c>
      <c r="M325" s="57">
        <v>19</v>
      </c>
      <c r="N325" s="57">
        <v>20</v>
      </c>
      <c r="O325" s="57">
        <f t="shared" si="7"/>
        <v>72</v>
      </c>
      <c r="P325" s="56">
        <v>18</v>
      </c>
      <c r="Q325" s="56">
        <v>25</v>
      </c>
      <c r="R325" s="38">
        <v>1</v>
      </c>
    </row>
    <row r="326" spans="1:18" s="28" customFormat="1" ht="15" customHeight="1" x14ac:dyDescent="0.3">
      <c r="A326" s="54">
        <v>2017</v>
      </c>
      <c r="B326" s="48" t="s">
        <v>751</v>
      </c>
      <c r="C326" s="55" t="s">
        <v>70</v>
      </c>
      <c r="D326" s="55" t="s">
        <v>593</v>
      </c>
      <c r="E326" s="55" t="s">
        <v>457</v>
      </c>
      <c r="F326" s="49"/>
      <c r="G326" s="36"/>
      <c r="H326" s="49"/>
      <c r="I326" s="51"/>
      <c r="J326" s="56" t="s">
        <v>17</v>
      </c>
      <c r="K326" s="54" t="s">
        <v>115</v>
      </c>
      <c r="L326" s="57">
        <v>100</v>
      </c>
      <c r="M326" s="57">
        <v>20</v>
      </c>
      <c r="N326" s="57">
        <v>20</v>
      </c>
      <c r="O326" s="57">
        <f t="shared" si="7"/>
        <v>55.000000000000007</v>
      </c>
      <c r="P326" s="56">
        <v>11</v>
      </c>
      <c r="Q326" s="56">
        <v>20</v>
      </c>
      <c r="R326" s="38">
        <v>1</v>
      </c>
    </row>
    <row r="327" spans="1:18" s="28" customFormat="1" ht="15" customHeight="1" x14ac:dyDescent="0.3">
      <c r="A327" s="54">
        <v>2017</v>
      </c>
      <c r="B327" s="48" t="s">
        <v>751</v>
      </c>
      <c r="C327" s="55" t="s">
        <v>70</v>
      </c>
      <c r="D327" s="55" t="s">
        <v>593</v>
      </c>
      <c r="E327" s="55" t="s">
        <v>708</v>
      </c>
      <c r="F327" s="49"/>
      <c r="G327" s="36"/>
      <c r="H327" s="49"/>
      <c r="I327" s="51"/>
      <c r="J327" s="56" t="s">
        <v>17</v>
      </c>
      <c r="K327" s="54" t="s">
        <v>115</v>
      </c>
      <c r="L327" s="57">
        <v>71.430000000000007</v>
      </c>
      <c r="M327" s="57">
        <v>25</v>
      </c>
      <c r="N327" s="57">
        <v>35</v>
      </c>
      <c r="O327" s="57">
        <f t="shared" si="7"/>
        <v>77.142857142857153</v>
      </c>
      <c r="P327" s="56">
        <v>27</v>
      </c>
      <c r="Q327" s="56">
        <v>35</v>
      </c>
      <c r="R327" s="38">
        <v>1</v>
      </c>
    </row>
    <row r="328" spans="1:18" s="28" customFormat="1" ht="15" customHeight="1" x14ac:dyDescent="0.3">
      <c r="A328" s="54">
        <v>2017</v>
      </c>
      <c r="B328" s="48" t="s">
        <v>751</v>
      </c>
      <c r="C328" s="55" t="s">
        <v>70</v>
      </c>
      <c r="D328" s="55" t="s">
        <v>593</v>
      </c>
      <c r="E328" s="55" t="s">
        <v>594</v>
      </c>
      <c r="F328" s="49"/>
      <c r="G328" s="36"/>
      <c r="H328" s="49"/>
      <c r="I328" s="51"/>
      <c r="J328" s="56" t="s">
        <v>17</v>
      </c>
      <c r="K328" s="54" t="s">
        <v>115</v>
      </c>
      <c r="L328" s="57">
        <v>88.64</v>
      </c>
      <c r="M328" s="57">
        <v>39</v>
      </c>
      <c r="N328" s="57">
        <v>44</v>
      </c>
      <c r="O328" s="57">
        <f t="shared" si="7"/>
        <v>100</v>
      </c>
      <c r="P328" s="56">
        <v>15</v>
      </c>
      <c r="Q328" s="56">
        <v>15</v>
      </c>
      <c r="R328" s="38">
        <v>1</v>
      </c>
    </row>
    <row r="329" spans="1:18" s="28" customFormat="1" ht="15" customHeight="1" x14ac:dyDescent="0.3">
      <c r="A329" s="54">
        <v>2017</v>
      </c>
      <c r="B329" s="48" t="s">
        <v>751</v>
      </c>
      <c r="C329" s="55" t="s">
        <v>70</v>
      </c>
      <c r="D329" s="55" t="s">
        <v>593</v>
      </c>
      <c r="E329" s="55" t="s">
        <v>611</v>
      </c>
      <c r="F329" s="49"/>
      <c r="G329" s="36"/>
      <c r="H329" s="49"/>
      <c r="I329" s="51"/>
      <c r="J329" s="56" t="s">
        <v>17</v>
      </c>
      <c r="K329" s="54" t="s">
        <v>115</v>
      </c>
      <c r="L329" s="57">
        <v>92.86</v>
      </c>
      <c r="M329" s="57">
        <v>65</v>
      </c>
      <c r="N329" s="57">
        <v>70</v>
      </c>
      <c r="O329" s="57">
        <f t="shared" si="7"/>
        <v>91.228070175438589</v>
      </c>
      <c r="P329" s="56">
        <v>52</v>
      </c>
      <c r="Q329" s="56">
        <v>57</v>
      </c>
      <c r="R329" s="38">
        <v>1</v>
      </c>
    </row>
    <row r="330" spans="1:18" s="28" customFormat="1" ht="15" customHeight="1" x14ac:dyDescent="0.3">
      <c r="A330" s="54">
        <v>2017</v>
      </c>
      <c r="B330" s="48" t="s">
        <v>751</v>
      </c>
      <c r="C330" s="55" t="s">
        <v>70</v>
      </c>
      <c r="D330" s="55" t="s">
        <v>593</v>
      </c>
      <c r="E330" s="55" t="s">
        <v>711</v>
      </c>
      <c r="F330" s="49"/>
      <c r="G330" s="36"/>
      <c r="H330" s="49"/>
      <c r="I330" s="51"/>
      <c r="J330" s="56" t="s">
        <v>17</v>
      </c>
      <c r="K330" s="54" t="s">
        <v>115</v>
      </c>
      <c r="L330" s="57">
        <v>88.89</v>
      </c>
      <c r="M330" s="57">
        <v>16</v>
      </c>
      <c r="N330" s="57">
        <v>18</v>
      </c>
      <c r="O330" s="57">
        <f t="shared" si="7"/>
        <v>100</v>
      </c>
      <c r="P330" s="56">
        <v>46</v>
      </c>
      <c r="Q330" s="56">
        <v>46</v>
      </c>
      <c r="R330" s="38">
        <v>1</v>
      </c>
    </row>
    <row r="331" spans="1:18" s="28" customFormat="1" ht="15" customHeight="1" x14ac:dyDescent="0.3">
      <c r="A331" s="54">
        <v>2017</v>
      </c>
      <c r="B331" s="48" t="s">
        <v>751</v>
      </c>
      <c r="C331" s="67" t="s">
        <v>58</v>
      </c>
      <c r="D331" s="67" t="s">
        <v>733</v>
      </c>
      <c r="E331" s="68" t="s">
        <v>454</v>
      </c>
      <c r="F331" s="68" t="s">
        <v>456</v>
      </c>
      <c r="G331" s="10" t="s">
        <v>31</v>
      </c>
      <c r="H331" s="68" t="s">
        <v>455</v>
      </c>
      <c r="I331" s="68" t="s">
        <v>32</v>
      </c>
      <c r="J331" s="68" t="s">
        <v>17</v>
      </c>
      <c r="K331" s="54" t="s">
        <v>116</v>
      </c>
      <c r="L331" s="69">
        <f>(M331/N331)*100</f>
        <v>95</v>
      </c>
      <c r="M331" s="70">
        <f>N331*0.95</f>
        <v>380</v>
      </c>
      <c r="N331" s="70">
        <v>400</v>
      </c>
      <c r="O331" s="70">
        <f>(P331/Q331)*100</f>
        <v>99.253731343283576</v>
      </c>
      <c r="P331" s="70">
        <v>665</v>
      </c>
      <c r="Q331" s="70">
        <v>670</v>
      </c>
      <c r="R331" s="38">
        <v>1</v>
      </c>
    </row>
    <row r="332" spans="1:18" s="28" customFormat="1" ht="15" customHeight="1" x14ac:dyDescent="0.3">
      <c r="A332" s="54">
        <v>2017</v>
      </c>
      <c r="B332" s="48" t="s">
        <v>751</v>
      </c>
      <c r="C332" s="67" t="s">
        <v>58</v>
      </c>
      <c r="D332" s="67" t="s">
        <v>733</v>
      </c>
      <c r="E332" s="68" t="s">
        <v>457</v>
      </c>
      <c r="F332" s="68" t="s">
        <v>459</v>
      </c>
      <c r="G332" s="10" t="s">
        <v>39</v>
      </c>
      <c r="H332" s="68" t="s">
        <v>458</v>
      </c>
      <c r="I332" s="68" t="s">
        <v>32</v>
      </c>
      <c r="J332" s="68" t="s">
        <v>17</v>
      </c>
      <c r="K332" s="54" t="s">
        <v>116</v>
      </c>
      <c r="L332" s="69">
        <f>(M332/N332)*100</f>
        <v>100</v>
      </c>
      <c r="M332" s="70">
        <v>15</v>
      </c>
      <c r="N332" s="70">
        <v>15</v>
      </c>
      <c r="O332" s="70">
        <f>(P332/Q332)*100</f>
        <v>100</v>
      </c>
      <c r="P332" s="70">
        <v>15</v>
      </c>
      <c r="Q332" s="70">
        <v>15</v>
      </c>
      <c r="R332" s="38">
        <v>1</v>
      </c>
    </row>
    <row r="333" spans="1:18" s="28" customFormat="1" ht="15" customHeight="1" x14ac:dyDescent="0.3">
      <c r="A333" s="54">
        <v>2017</v>
      </c>
      <c r="B333" s="48" t="s">
        <v>751</v>
      </c>
      <c r="C333" s="67" t="s">
        <v>58</v>
      </c>
      <c r="D333" s="67" t="s">
        <v>733</v>
      </c>
      <c r="E333" s="68" t="s">
        <v>460</v>
      </c>
      <c r="F333" s="68" t="s">
        <v>462</v>
      </c>
      <c r="G333" s="10" t="s">
        <v>39</v>
      </c>
      <c r="H333" s="68" t="s">
        <v>461</v>
      </c>
      <c r="I333" s="68" t="s">
        <v>32</v>
      </c>
      <c r="J333" s="68" t="s">
        <v>17</v>
      </c>
      <c r="K333" s="54" t="s">
        <v>116</v>
      </c>
      <c r="L333" s="69">
        <f>(M333/N333)*100</f>
        <v>100</v>
      </c>
      <c r="M333" s="70">
        <v>400</v>
      </c>
      <c r="N333" s="70">
        <v>400</v>
      </c>
      <c r="O333" s="70">
        <f>(P333/Q333)*100</f>
        <v>100</v>
      </c>
      <c r="P333" s="70">
        <v>670</v>
      </c>
      <c r="Q333" s="70">
        <v>670</v>
      </c>
      <c r="R333" s="38">
        <v>1</v>
      </c>
    </row>
    <row r="334" spans="1:18" s="28" customFormat="1" ht="15" customHeight="1" x14ac:dyDescent="0.3">
      <c r="A334" s="54">
        <v>2017</v>
      </c>
      <c r="B334" s="48" t="s">
        <v>751</v>
      </c>
      <c r="C334" s="67" t="s">
        <v>58</v>
      </c>
      <c r="D334" s="67" t="s">
        <v>733</v>
      </c>
      <c r="E334" s="68" t="s">
        <v>641</v>
      </c>
      <c r="F334" s="68" t="s">
        <v>643</v>
      </c>
      <c r="G334" s="10" t="s">
        <v>39</v>
      </c>
      <c r="H334" s="68" t="s">
        <v>642</v>
      </c>
      <c r="I334" s="68" t="s">
        <v>40</v>
      </c>
      <c r="J334" s="68" t="s">
        <v>17</v>
      </c>
      <c r="K334" s="54" t="s">
        <v>116</v>
      </c>
      <c r="L334" s="69">
        <f>(M334/N334)*100</f>
        <v>85</v>
      </c>
      <c r="M334" s="70">
        <f>N334*0.85</f>
        <v>1275000</v>
      </c>
      <c r="N334" s="70">
        <v>1500000</v>
      </c>
      <c r="O334" s="70">
        <f>(P334/Q334)*100</f>
        <v>92.793992603946791</v>
      </c>
      <c r="P334" s="81">
        <v>1318587374.9300001</v>
      </c>
      <c r="Q334" s="81">
        <v>1420983555</v>
      </c>
      <c r="R334" s="38">
        <v>1</v>
      </c>
    </row>
    <row r="335" spans="1:18" s="28" customFormat="1" ht="15" customHeight="1" x14ac:dyDescent="0.3">
      <c r="A335" s="54">
        <v>2017</v>
      </c>
      <c r="B335" s="48" t="s">
        <v>751</v>
      </c>
      <c r="C335" s="67" t="s">
        <v>52</v>
      </c>
      <c r="D335" s="67" t="s">
        <v>1</v>
      </c>
      <c r="E335" s="68" t="s">
        <v>100</v>
      </c>
      <c r="F335" s="68" t="s">
        <v>102</v>
      </c>
      <c r="G335" s="10" t="s">
        <v>39</v>
      </c>
      <c r="H335" s="68" t="s">
        <v>101</v>
      </c>
      <c r="I335" s="68" t="s">
        <v>40</v>
      </c>
      <c r="J335" s="68" t="s">
        <v>17</v>
      </c>
      <c r="K335" s="54" t="s">
        <v>116</v>
      </c>
      <c r="L335" s="69">
        <v>100</v>
      </c>
      <c r="M335" s="70">
        <v>7</v>
      </c>
      <c r="N335" s="70">
        <v>7</v>
      </c>
      <c r="O335" s="70">
        <v>100</v>
      </c>
      <c r="P335" s="70">
        <v>7</v>
      </c>
      <c r="Q335" s="70">
        <v>7</v>
      </c>
      <c r="R335" s="38">
        <v>1</v>
      </c>
    </row>
    <row r="336" spans="1:18" s="28" customFormat="1" ht="15" customHeight="1" x14ac:dyDescent="0.3">
      <c r="A336" s="54">
        <v>2017</v>
      </c>
      <c r="B336" s="48" t="s">
        <v>751</v>
      </c>
      <c r="C336" s="67" t="s">
        <v>52</v>
      </c>
      <c r="D336" s="67" t="s">
        <v>1</v>
      </c>
      <c r="E336" s="68" t="s">
        <v>104</v>
      </c>
      <c r="F336" s="68" t="s">
        <v>106</v>
      </c>
      <c r="G336" s="10" t="s">
        <v>39</v>
      </c>
      <c r="H336" s="68" t="s">
        <v>105</v>
      </c>
      <c r="I336" s="68" t="s">
        <v>40</v>
      </c>
      <c r="J336" s="68" t="s">
        <v>17</v>
      </c>
      <c r="K336" s="54" t="s">
        <v>116</v>
      </c>
      <c r="L336" s="69">
        <v>93.3</v>
      </c>
      <c r="M336" s="70">
        <v>28</v>
      </c>
      <c r="N336" s="70">
        <v>30</v>
      </c>
      <c r="O336" s="70">
        <v>100</v>
      </c>
      <c r="P336" s="70">
        <v>27</v>
      </c>
      <c r="Q336" s="70">
        <v>27</v>
      </c>
      <c r="R336" s="38">
        <v>1</v>
      </c>
    </row>
    <row r="337" spans="1:18" s="28" customFormat="1" ht="15" customHeight="1" x14ac:dyDescent="0.3">
      <c r="A337" s="54">
        <v>2017</v>
      </c>
      <c r="B337" s="48" t="s">
        <v>751</v>
      </c>
      <c r="C337" s="67" t="s">
        <v>64</v>
      </c>
      <c r="D337" s="67" t="s">
        <v>727</v>
      </c>
      <c r="E337" s="68" t="s">
        <v>655</v>
      </c>
      <c r="F337" s="68" t="s">
        <v>657</v>
      </c>
      <c r="G337" s="10" t="s">
        <v>23</v>
      </c>
      <c r="H337" s="68" t="s">
        <v>656</v>
      </c>
      <c r="I337" s="68" t="s">
        <v>32</v>
      </c>
      <c r="J337" s="68" t="s">
        <v>286</v>
      </c>
      <c r="K337" s="54" t="s">
        <v>116</v>
      </c>
      <c r="L337" s="71">
        <v>19.999999999999996</v>
      </c>
      <c r="M337" s="71">
        <v>10422</v>
      </c>
      <c r="N337" s="71">
        <v>8685</v>
      </c>
      <c r="O337" s="71">
        <v>-10.641483358286308</v>
      </c>
      <c r="P337" s="71">
        <v>7759</v>
      </c>
      <c r="Q337" s="82">
        <v>8683</v>
      </c>
      <c r="R337" s="38">
        <v>1</v>
      </c>
    </row>
    <row r="338" spans="1:18" s="28" customFormat="1" ht="15" customHeight="1" x14ac:dyDescent="0.3">
      <c r="A338" s="54">
        <v>2017</v>
      </c>
      <c r="B338" s="48" t="s">
        <v>751</v>
      </c>
      <c r="C338" s="67" t="s">
        <v>64</v>
      </c>
      <c r="D338" s="67" t="s">
        <v>727</v>
      </c>
      <c r="E338" s="68" t="s">
        <v>661</v>
      </c>
      <c r="F338" s="68" t="s">
        <v>513</v>
      </c>
      <c r="G338" s="10" t="s">
        <v>31</v>
      </c>
      <c r="H338" s="68" t="s">
        <v>512</v>
      </c>
      <c r="I338" s="68" t="s">
        <v>32</v>
      </c>
      <c r="J338" s="68" t="s">
        <v>286</v>
      </c>
      <c r="K338" s="54" t="s">
        <v>116</v>
      </c>
      <c r="L338" s="71">
        <v>5.7692307692307709</v>
      </c>
      <c r="M338" s="71">
        <v>110</v>
      </c>
      <c r="N338" s="71">
        <v>104</v>
      </c>
      <c r="O338" s="71">
        <v>-31.73076923076923</v>
      </c>
      <c r="P338" s="71">
        <v>71</v>
      </c>
      <c r="Q338" s="71">
        <v>104</v>
      </c>
      <c r="R338" s="38">
        <v>1</v>
      </c>
    </row>
    <row r="339" spans="1:18" s="28" customFormat="1" ht="15" customHeight="1" x14ac:dyDescent="0.3">
      <c r="A339" s="54">
        <v>2017</v>
      </c>
      <c r="B339" s="48" t="s">
        <v>751</v>
      </c>
      <c r="C339" s="67" t="s">
        <v>64</v>
      </c>
      <c r="D339" s="67" t="s">
        <v>727</v>
      </c>
      <c r="E339" s="68" t="s">
        <v>662</v>
      </c>
      <c r="F339" s="68" t="s">
        <v>516</v>
      </c>
      <c r="G339" s="10" t="s">
        <v>31</v>
      </c>
      <c r="H339" s="68" t="s">
        <v>515</v>
      </c>
      <c r="I339" s="68" t="s">
        <v>32</v>
      </c>
      <c r="J339" s="68" t="s">
        <v>286</v>
      </c>
      <c r="K339" s="54" t="s">
        <v>116</v>
      </c>
      <c r="L339" s="71">
        <v>2.7736503219415454</v>
      </c>
      <c r="M339" s="71">
        <v>2075</v>
      </c>
      <c r="N339" s="71">
        <v>2019</v>
      </c>
      <c r="O339" s="71">
        <v>6.7360079247152038</v>
      </c>
      <c r="P339" s="71">
        <v>2155</v>
      </c>
      <c r="Q339" s="71">
        <v>2019</v>
      </c>
      <c r="R339" s="38">
        <v>1</v>
      </c>
    </row>
    <row r="340" spans="1:18" s="28" customFormat="1" ht="15" customHeight="1" x14ac:dyDescent="0.3">
      <c r="A340" s="54">
        <v>2017</v>
      </c>
      <c r="B340" s="48" t="s">
        <v>751</v>
      </c>
      <c r="C340" s="67" t="s">
        <v>64</v>
      </c>
      <c r="D340" s="67" t="s">
        <v>727</v>
      </c>
      <c r="E340" s="68" t="s">
        <v>517</v>
      </c>
      <c r="F340" s="68" t="s">
        <v>519</v>
      </c>
      <c r="G340" s="10" t="s">
        <v>31</v>
      </c>
      <c r="H340" s="68" t="s">
        <v>518</v>
      </c>
      <c r="I340" s="68" t="s">
        <v>40</v>
      </c>
      <c r="J340" s="68" t="s">
        <v>17</v>
      </c>
      <c r="K340" s="54" t="s">
        <v>116</v>
      </c>
      <c r="L340" s="71">
        <v>0.90085824208345666</v>
      </c>
      <c r="M340" s="71">
        <v>9132</v>
      </c>
      <c r="N340" s="71">
        <v>10137</v>
      </c>
      <c r="O340" s="71">
        <v>0.99306462140992169</v>
      </c>
      <c r="P340" s="71">
        <v>12171</v>
      </c>
      <c r="Q340" s="71">
        <v>12256</v>
      </c>
      <c r="R340" s="38">
        <v>1</v>
      </c>
    </row>
    <row r="341" spans="1:18" ht="15" customHeight="1" x14ac:dyDescent="0.3">
      <c r="A341" s="54">
        <v>2017</v>
      </c>
      <c r="B341" s="48" t="s">
        <v>751</v>
      </c>
      <c r="C341" s="67" t="s">
        <v>64</v>
      </c>
      <c r="D341" s="67" t="s">
        <v>727</v>
      </c>
      <c r="E341" s="68" t="s">
        <v>520</v>
      </c>
      <c r="F341" s="68" t="s">
        <v>522</v>
      </c>
      <c r="G341" s="10" t="s">
        <v>31</v>
      </c>
      <c r="H341" s="68" t="s">
        <v>521</v>
      </c>
      <c r="I341" s="68" t="s">
        <v>40</v>
      </c>
      <c r="J341" s="68" t="s">
        <v>286</v>
      </c>
      <c r="K341" s="54" t="s">
        <v>116</v>
      </c>
      <c r="L341" s="71">
        <v>3.9992576783891565</v>
      </c>
      <c r="M341" s="71">
        <v>56040</v>
      </c>
      <c r="N341" s="71">
        <v>53885</v>
      </c>
      <c r="O341" s="71">
        <v>1.7735239451788232</v>
      </c>
      <c r="P341" s="71">
        <v>58590</v>
      </c>
      <c r="Q341" s="71">
        <v>57569</v>
      </c>
      <c r="R341" s="38">
        <v>1</v>
      </c>
    </row>
    <row r="342" spans="1:18" ht="15" customHeight="1" x14ac:dyDescent="0.3">
      <c r="A342" s="54">
        <v>2017</v>
      </c>
      <c r="B342" s="48" t="s">
        <v>751</v>
      </c>
      <c r="C342" s="67" t="s">
        <v>64</v>
      </c>
      <c r="D342" s="67" t="s">
        <v>727</v>
      </c>
      <c r="E342" s="68" t="s">
        <v>663</v>
      </c>
      <c r="F342" s="68" t="s">
        <v>665</v>
      </c>
      <c r="G342" s="10" t="s">
        <v>31</v>
      </c>
      <c r="H342" s="68" t="s">
        <v>664</v>
      </c>
      <c r="I342" s="68" t="s">
        <v>32</v>
      </c>
      <c r="J342" s="68" t="s">
        <v>286</v>
      </c>
      <c r="K342" s="54" t="s">
        <v>116</v>
      </c>
      <c r="L342" s="71">
        <v>4.3219076005961199</v>
      </c>
      <c r="M342" s="71">
        <v>639</v>
      </c>
      <c r="N342" s="71">
        <v>613</v>
      </c>
      <c r="O342" s="71">
        <v>-12.80388978930308</v>
      </c>
      <c r="P342" s="71">
        <v>538</v>
      </c>
      <c r="Q342" s="71">
        <v>617</v>
      </c>
      <c r="R342" s="38">
        <v>1</v>
      </c>
    </row>
    <row r="343" spans="1:18" ht="15" customHeight="1" x14ac:dyDescent="0.3">
      <c r="A343" s="54">
        <v>2017</v>
      </c>
      <c r="B343" s="48" t="s">
        <v>751</v>
      </c>
      <c r="C343" s="67" t="s">
        <v>64</v>
      </c>
      <c r="D343" s="67" t="s">
        <v>727</v>
      </c>
      <c r="E343" s="68" t="s">
        <v>526</v>
      </c>
      <c r="F343" s="68" t="s">
        <v>528</v>
      </c>
      <c r="G343" s="10" t="s">
        <v>39</v>
      </c>
      <c r="H343" s="68" t="s">
        <v>527</v>
      </c>
      <c r="I343" s="68" t="s">
        <v>40</v>
      </c>
      <c r="J343" s="68" t="s">
        <v>17</v>
      </c>
      <c r="K343" s="54" t="s">
        <v>116</v>
      </c>
      <c r="L343" s="71">
        <v>0.96</v>
      </c>
      <c r="M343" s="71">
        <v>72</v>
      </c>
      <c r="N343" s="71">
        <v>75</v>
      </c>
      <c r="O343" s="71">
        <v>1</v>
      </c>
      <c r="P343" s="71">
        <v>64</v>
      </c>
      <c r="Q343" s="71">
        <v>64</v>
      </c>
      <c r="R343" s="38">
        <v>1</v>
      </c>
    </row>
    <row r="344" spans="1:18" ht="15" customHeight="1" x14ac:dyDescent="0.3">
      <c r="A344" s="54">
        <v>2017</v>
      </c>
      <c r="B344" s="48" t="s">
        <v>751</v>
      </c>
      <c r="C344" s="67" t="s">
        <v>64</v>
      </c>
      <c r="D344" s="67" t="s">
        <v>727</v>
      </c>
      <c r="E344" s="68" t="s">
        <v>666</v>
      </c>
      <c r="F344" s="68" t="s">
        <v>668</v>
      </c>
      <c r="G344" s="10" t="s">
        <v>39</v>
      </c>
      <c r="H344" s="68" t="s">
        <v>667</v>
      </c>
      <c r="I344" s="68" t="s">
        <v>40</v>
      </c>
      <c r="J344" s="68" t="s">
        <v>17</v>
      </c>
      <c r="K344" s="54" t="s">
        <v>116</v>
      </c>
      <c r="L344" s="71">
        <v>0.95495495495495497</v>
      </c>
      <c r="M344" s="71">
        <v>9679.92</v>
      </c>
      <c r="N344" s="71">
        <v>10136.52</v>
      </c>
      <c r="O344" s="71">
        <v>1</v>
      </c>
      <c r="P344" s="71">
        <v>15341</v>
      </c>
      <c r="Q344" s="71">
        <v>15341</v>
      </c>
      <c r="R344" s="38">
        <v>1</v>
      </c>
    </row>
    <row r="345" spans="1:18" ht="15" customHeight="1" x14ac:dyDescent="0.3">
      <c r="A345" s="54">
        <v>2017</v>
      </c>
      <c r="B345" s="48" t="s">
        <v>751</v>
      </c>
      <c r="C345" s="67" t="s">
        <v>64</v>
      </c>
      <c r="D345" s="67" t="s">
        <v>727</v>
      </c>
      <c r="E345" s="68" t="s">
        <v>669</v>
      </c>
      <c r="F345" s="68" t="s">
        <v>671</v>
      </c>
      <c r="G345" s="10" t="s">
        <v>39</v>
      </c>
      <c r="H345" s="68" t="s">
        <v>670</v>
      </c>
      <c r="I345" s="68" t="s">
        <v>40</v>
      </c>
      <c r="J345" s="68" t="s">
        <v>17</v>
      </c>
      <c r="K345" s="54" t="s">
        <v>116</v>
      </c>
      <c r="L345" s="71">
        <v>0.95</v>
      </c>
      <c r="M345" s="71">
        <v>8675.4</v>
      </c>
      <c r="N345" s="71">
        <v>9132</v>
      </c>
      <c r="O345" s="71">
        <v>0.99306462140992169</v>
      </c>
      <c r="P345" s="71">
        <v>12171</v>
      </c>
      <c r="Q345" s="71">
        <v>12256</v>
      </c>
      <c r="R345" s="38">
        <v>1</v>
      </c>
    </row>
    <row r="346" spans="1:18" ht="15" customHeight="1" x14ac:dyDescent="0.3">
      <c r="A346" s="54">
        <v>2017</v>
      </c>
      <c r="B346" s="48" t="s">
        <v>751</v>
      </c>
      <c r="C346" s="67" t="s">
        <v>64</v>
      </c>
      <c r="D346" s="67" t="s">
        <v>727</v>
      </c>
      <c r="E346" s="68" t="s">
        <v>463</v>
      </c>
      <c r="F346" s="68" t="s">
        <v>530</v>
      </c>
      <c r="G346" s="10" t="s">
        <v>39</v>
      </c>
      <c r="H346" s="68" t="s">
        <v>672</v>
      </c>
      <c r="I346" s="68" t="s">
        <v>40</v>
      </c>
      <c r="J346" s="68" t="s">
        <v>17</v>
      </c>
      <c r="K346" s="54" t="s">
        <v>116</v>
      </c>
      <c r="L346" s="71">
        <v>0.99000713775874372</v>
      </c>
      <c r="M346" s="71">
        <v>55480</v>
      </c>
      <c r="N346" s="71">
        <v>56040</v>
      </c>
      <c r="O346" s="71">
        <v>1</v>
      </c>
      <c r="P346" s="71">
        <v>58590</v>
      </c>
      <c r="Q346" s="71">
        <v>58590</v>
      </c>
      <c r="R346" s="38">
        <v>1</v>
      </c>
    </row>
    <row r="347" spans="1:18" ht="15" customHeight="1" x14ac:dyDescent="0.3">
      <c r="A347" s="54">
        <v>2017</v>
      </c>
      <c r="B347" s="48" t="s">
        <v>751</v>
      </c>
      <c r="C347" s="67" t="s">
        <v>64</v>
      </c>
      <c r="D347" s="67" t="s">
        <v>727</v>
      </c>
      <c r="E347" s="68" t="s">
        <v>673</v>
      </c>
      <c r="F347" s="68" t="s">
        <v>675</v>
      </c>
      <c r="G347" s="10" t="s">
        <v>39</v>
      </c>
      <c r="H347" s="68" t="s">
        <v>674</v>
      </c>
      <c r="I347" s="68" t="s">
        <v>32</v>
      </c>
      <c r="J347" s="68" t="s">
        <v>17</v>
      </c>
      <c r="K347" s="54" t="s">
        <v>116</v>
      </c>
      <c r="L347" s="71">
        <v>0.95</v>
      </c>
      <c r="M347" s="71">
        <v>43126.2</v>
      </c>
      <c r="N347" s="71">
        <v>45396</v>
      </c>
      <c r="O347" s="71">
        <v>0.95465755676939656</v>
      </c>
      <c r="P347" s="71">
        <v>52257</v>
      </c>
      <c r="Q347" s="71">
        <v>54739</v>
      </c>
      <c r="R347" s="38">
        <v>1</v>
      </c>
    </row>
    <row r="348" spans="1:18" ht="15" customHeight="1" x14ac:dyDescent="0.3">
      <c r="A348" s="54">
        <v>2017</v>
      </c>
      <c r="B348" s="48" t="s">
        <v>751</v>
      </c>
      <c r="C348" s="67" t="s">
        <v>66</v>
      </c>
      <c r="D348" s="67" t="s">
        <v>728</v>
      </c>
      <c r="E348" s="68" t="s">
        <v>682</v>
      </c>
      <c r="F348" s="68" t="s">
        <v>684</v>
      </c>
      <c r="G348" s="10" t="s">
        <v>31</v>
      </c>
      <c r="H348" s="68" t="s">
        <v>683</v>
      </c>
      <c r="I348" s="68" t="s">
        <v>40</v>
      </c>
      <c r="J348" s="68" t="s">
        <v>17</v>
      </c>
      <c r="K348" s="54" t="s">
        <v>116</v>
      </c>
      <c r="L348" s="72">
        <v>50</v>
      </c>
      <c r="M348" s="73">
        <v>159600</v>
      </c>
      <c r="N348" s="73">
        <v>319200</v>
      </c>
      <c r="O348" s="83">
        <v>50.03</v>
      </c>
      <c r="P348" s="84">
        <v>147984</v>
      </c>
      <c r="Q348" s="84">
        <v>295780</v>
      </c>
      <c r="R348" s="38">
        <v>1</v>
      </c>
    </row>
    <row r="349" spans="1:18" ht="15" customHeight="1" x14ac:dyDescent="0.3">
      <c r="A349" s="54">
        <v>2017</v>
      </c>
      <c r="B349" s="48" t="s">
        <v>751</v>
      </c>
      <c r="C349" s="67" t="s">
        <v>66</v>
      </c>
      <c r="D349" s="67" t="s">
        <v>728</v>
      </c>
      <c r="E349" s="68" t="s">
        <v>685</v>
      </c>
      <c r="F349" s="68" t="s">
        <v>687</v>
      </c>
      <c r="G349" s="10" t="s">
        <v>39</v>
      </c>
      <c r="H349" s="68" t="s">
        <v>686</v>
      </c>
      <c r="I349" s="68" t="s">
        <v>40</v>
      </c>
      <c r="J349" s="68" t="s">
        <v>17</v>
      </c>
      <c r="K349" s="54" t="s">
        <v>116</v>
      </c>
      <c r="L349" s="72">
        <v>49</v>
      </c>
      <c r="M349" s="74">
        <v>2538200000</v>
      </c>
      <c r="N349" s="73">
        <v>5180000000</v>
      </c>
      <c r="O349" s="83">
        <v>49.52</v>
      </c>
      <c r="P349" s="85">
        <v>2475798824.3400002</v>
      </c>
      <c r="Q349" s="86">
        <v>5000000000</v>
      </c>
      <c r="R349" s="38">
        <v>1</v>
      </c>
    </row>
    <row r="350" spans="1:18" ht="15" customHeight="1" x14ac:dyDescent="0.3">
      <c r="A350" s="54">
        <v>2017</v>
      </c>
      <c r="B350" s="48" t="s">
        <v>751</v>
      </c>
      <c r="C350" s="67" t="s">
        <v>68</v>
      </c>
      <c r="D350" s="67" t="s">
        <v>729</v>
      </c>
      <c r="E350" s="68" t="s">
        <v>691</v>
      </c>
      <c r="F350" s="68" t="s">
        <v>571</v>
      </c>
      <c r="G350" s="10" t="s">
        <v>39</v>
      </c>
      <c r="H350" s="68" t="s">
        <v>570</v>
      </c>
      <c r="I350" s="68" t="s">
        <v>40</v>
      </c>
      <c r="J350" s="68" t="s">
        <v>17</v>
      </c>
      <c r="K350" s="54" t="s">
        <v>116</v>
      </c>
      <c r="L350" s="75">
        <v>95.29</v>
      </c>
      <c r="M350" s="75">
        <v>283</v>
      </c>
      <c r="N350" s="75">
        <v>297</v>
      </c>
      <c r="O350" s="86">
        <v>97.4</v>
      </c>
      <c r="P350" s="86">
        <v>194</v>
      </c>
      <c r="Q350" s="86">
        <v>199</v>
      </c>
      <c r="R350" s="38">
        <v>1</v>
      </c>
    </row>
    <row r="351" spans="1:18" ht="15" customHeight="1" x14ac:dyDescent="0.3">
      <c r="A351" s="54">
        <v>2017</v>
      </c>
      <c r="B351" s="48" t="s">
        <v>751</v>
      </c>
      <c r="C351" s="67" t="s">
        <v>70</v>
      </c>
      <c r="D351" s="67" t="s">
        <v>730</v>
      </c>
      <c r="E351" s="68" t="s">
        <v>594</v>
      </c>
      <c r="F351" s="68" t="s">
        <v>596</v>
      </c>
      <c r="G351" s="10" t="s">
        <v>23</v>
      </c>
      <c r="H351" s="68" t="s">
        <v>707</v>
      </c>
      <c r="I351" s="68" t="s">
        <v>40</v>
      </c>
      <c r="J351" s="68" t="s">
        <v>17</v>
      </c>
      <c r="K351" s="54" t="s">
        <v>116</v>
      </c>
      <c r="L351" s="76">
        <f t="shared" ref="L351:L358" si="8">+M351/N351</f>
        <v>0.95238095238095233</v>
      </c>
      <c r="M351" s="70">
        <v>20</v>
      </c>
      <c r="N351" s="70">
        <v>21</v>
      </c>
      <c r="O351" s="87">
        <f t="shared" ref="O351:O358" si="9">+P351/Q351</f>
        <v>0.98412698412698407</v>
      </c>
      <c r="P351" s="83">
        <v>62</v>
      </c>
      <c r="Q351" s="83">
        <v>63</v>
      </c>
      <c r="R351" s="38">
        <v>1</v>
      </c>
    </row>
    <row r="352" spans="1:18" ht="15" customHeight="1" x14ac:dyDescent="0.3">
      <c r="A352" s="54">
        <v>2017</v>
      </c>
      <c r="B352" s="48" t="s">
        <v>751</v>
      </c>
      <c r="C352" s="67" t="s">
        <v>70</v>
      </c>
      <c r="D352" s="67" t="s">
        <v>730</v>
      </c>
      <c r="E352" s="68" t="s">
        <v>597</v>
      </c>
      <c r="F352" s="68" t="s">
        <v>599</v>
      </c>
      <c r="G352" s="10" t="s">
        <v>31</v>
      </c>
      <c r="H352" s="68" t="s">
        <v>598</v>
      </c>
      <c r="I352" s="68" t="s">
        <v>40</v>
      </c>
      <c r="J352" s="68" t="s">
        <v>17</v>
      </c>
      <c r="K352" s="54" t="s">
        <v>116</v>
      </c>
      <c r="L352" s="77">
        <f t="shared" si="8"/>
        <v>1</v>
      </c>
      <c r="M352" s="70">
        <v>31</v>
      </c>
      <c r="N352" s="70">
        <v>31</v>
      </c>
      <c r="O352" s="88">
        <f t="shared" si="9"/>
        <v>1</v>
      </c>
      <c r="P352" s="83">
        <v>31</v>
      </c>
      <c r="Q352" s="83">
        <v>31</v>
      </c>
      <c r="R352" s="38">
        <v>1</v>
      </c>
    </row>
    <row r="353" spans="1:18" ht="15" customHeight="1" x14ac:dyDescent="0.3">
      <c r="A353" s="54">
        <v>2017</v>
      </c>
      <c r="B353" s="48" t="s">
        <v>751</v>
      </c>
      <c r="C353" s="67" t="s">
        <v>70</v>
      </c>
      <c r="D353" s="67" t="s">
        <v>730</v>
      </c>
      <c r="E353" s="68" t="s">
        <v>600</v>
      </c>
      <c r="F353" s="68" t="s">
        <v>602</v>
      </c>
      <c r="G353" s="10" t="s">
        <v>31</v>
      </c>
      <c r="H353" s="68" t="s">
        <v>601</v>
      </c>
      <c r="I353" s="68" t="s">
        <v>40</v>
      </c>
      <c r="J353" s="68" t="s">
        <v>17</v>
      </c>
      <c r="K353" s="54" t="s">
        <v>116</v>
      </c>
      <c r="L353" s="77">
        <f t="shared" si="8"/>
        <v>1</v>
      </c>
      <c r="M353" s="70">
        <v>51</v>
      </c>
      <c r="N353" s="70">
        <v>51</v>
      </c>
      <c r="O353" s="88">
        <f t="shared" si="9"/>
        <v>1.4705882352941178</v>
      </c>
      <c r="P353" s="83">
        <v>25</v>
      </c>
      <c r="Q353" s="83">
        <v>17</v>
      </c>
      <c r="R353" s="38">
        <v>1</v>
      </c>
    </row>
    <row r="354" spans="1:18" ht="15" customHeight="1" x14ac:dyDescent="0.3">
      <c r="A354" s="54">
        <v>2017</v>
      </c>
      <c r="B354" s="48" t="s">
        <v>751</v>
      </c>
      <c r="C354" s="67" t="s">
        <v>70</v>
      </c>
      <c r="D354" s="67" t="s">
        <v>730</v>
      </c>
      <c r="E354" s="68" t="s">
        <v>708</v>
      </c>
      <c r="F354" s="68" t="s">
        <v>710</v>
      </c>
      <c r="G354" s="10" t="s">
        <v>39</v>
      </c>
      <c r="H354" s="68" t="s">
        <v>709</v>
      </c>
      <c r="I354" s="68" t="s">
        <v>40</v>
      </c>
      <c r="J354" s="68" t="s">
        <v>17</v>
      </c>
      <c r="K354" s="54" t="s">
        <v>116</v>
      </c>
      <c r="L354" s="76">
        <v>0</v>
      </c>
      <c r="M354" s="70">
        <v>0</v>
      </c>
      <c r="N354" s="70">
        <v>0</v>
      </c>
      <c r="O354" s="88" t="e">
        <f t="shared" si="9"/>
        <v>#DIV/0!</v>
      </c>
      <c r="P354" s="83">
        <v>0</v>
      </c>
      <c r="Q354" s="83">
        <v>0</v>
      </c>
      <c r="R354" s="38">
        <v>1</v>
      </c>
    </row>
    <row r="355" spans="1:18" ht="15" customHeight="1" x14ac:dyDescent="0.3">
      <c r="A355" s="54">
        <v>2017</v>
      </c>
      <c r="B355" s="48" t="s">
        <v>751</v>
      </c>
      <c r="C355" s="67" t="s">
        <v>70</v>
      </c>
      <c r="D355" s="67" t="s">
        <v>730</v>
      </c>
      <c r="E355" s="68" t="s">
        <v>457</v>
      </c>
      <c r="F355" s="68" t="s">
        <v>604</v>
      </c>
      <c r="G355" s="10" t="s">
        <v>39</v>
      </c>
      <c r="H355" s="68" t="s">
        <v>603</v>
      </c>
      <c r="I355" s="68" t="s">
        <v>40</v>
      </c>
      <c r="J355" s="68" t="s">
        <v>17</v>
      </c>
      <c r="K355" s="54" t="s">
        <v>116</v>
      </c>
      <c r="L355" s="77">
        <f t="shared" si="8"/>
        <v>1</v>
      </c>
      <c r="M355" s="70">
        <v>11</v>
      </c>
      <c r="N355" s="70">
        <v>11</v>
      </c>
      <c r="O355" s="88">
        <f t="shared" si="9"/>
        <v>0.90909090909090906</v>
      </c>
      <c r="P355" s="83">
        <v>10</v>
      </c>
      <c r="Q355" s="83">
        <v>11</v>
      </c>
      <c r="R355" s="38">
        <v>1</v>
      </c>
    </row>
    <row r="356" spans="1:18" ht="15" customHeight="1" x14ac:dyDescent="0.3">
      <c r="A356" s="54">
        <v>2017</v>
      </c>
      <c r="B356" s="48" t="s">
        <v>751</v>
      </c>
      <c r="C356" s="67" t="s">
        <v>70</v>
      </c>
      <c r="D356" s="67" t="s">
        <v>730</v>
      </c>
      <c r="E356" s="68" t="s">
        <v>711</v>
      </c>
      <c r="F356" s="68" t="s">
        <v>607</v>
      </c>
      <c r="G356" s="10" t="s">
        <v>39</v>
      </c>
      <c r="H356" s="68" t="s">
        <v>606</v>
      </c>
      <c r="I356" s="68" t="s">
        <v>40</v>
      </c>
      <c r="J356" s="68" t="s">
        <v>17</v>
      </c>
      <c r="K356" s="54" t="s">
        <v>116</v>
      </c>
      <c r="L356" s="78">
        <f t="shared" si="8"/>
        <v>0.9821428571428571</v>
      </c>
      <c r="M356" s="70">
        <v>55</v>
      </c>
      <c r="N356" s="70">
        <v>56</v>
      </c>
      <c r="O356" s="89">
        <f t="shared" si="9"/>
        <v>1</v>
      </c>
      <c r="P356" s="83">
        <v>45</v>
      </c>
      <c r="Q356" s="83">
        <v>45</v>
      </c>
      <c r="R356" s="38">
        <v>1</v>
      </c>
    </row>
    <row r="357" spans="1:18" ht="15" customHeight="1" x14ac:dyDescent="0.3">
      <c r="A357" s="54">
        <v>2017</v>
      </c>
      <c r="B357" s="48" t="s">
        <v>751</v>
      </c>
      <c r="C357" s="67" t="s">
        <v>70</v>
      </c>
      <c r="D357" s="67" t="s">
        <v>730</v>
      </c>
      <c r="E357" s="68" t="s">
        <v>608</v>
      </c>
      <c r="F357" s="68" t="s">
        <v>610</v>
      </c>
      <c r="G357" s="10" t="s">
        <v>39</v>
      </c>
      <c r="H357" s="68" t="s">
        <v>609</v>
      </c>
      <c r="I357" s="68" t="s">
        <v>40</v>
      </c>
      <c r="J357" s="68" t="s">
        <v>17</v>
      </c>
      <c r="K357" s="54" t="s">
        <v>116</v>
      </c>
      <c r="L357" s="78">
        <f t="shared" si="8"/>
        <v>1</v>
      </c>
      <c r="M357" s="70">
        <v>51</v>
      </c>
      <c r="N357" s="70">
        <v>51</v>
      </c>
      <c r="O357" s="88">
        <f t="shared" si="9"/>
        <v>1.1764705882352942</v>
      </c>
      <c r="P357" s="83">
        <v>20</v>
      </c>
      <c r="Q357" s="83">
        <v>17</v>
      </c>
      <c r="R357" s="38">
        <v>1</v>
      </c>
    </row>
    <row r="358" spans="1:18" ht="15" customHeight="1" x14ac:dyDescent="0.3">
      <c r="A358" s="54">
        <v>2017</v>
      </c>
      <c r="B358" s="48" t="s">
        <v>751</v>
      </c>
      <c r="C358" s="67" t="s">
        <v>70</v>
      </c>
      <c r="D358" s="67" t="s">
        <v>730</v>
      </c>
      <c r="E358" s="68" t="s">
        <v>611</v>
      </c>
      <c r="F358" s="68" t="s">
        <v>613</v>
      </c>
      <c r="G358" s="10" t="s">
        <v>39</v>
      </c>
      <c r="H358" s="68" t="s">
        <v>612</v>
      </c>
      <c r="I358" s="68" t="s">
        <v>40</v>
      </c>
      <c r="J358" s="68" t="s">
        <v>17</v>
      </c>
      <c r="K358" s="54" t="s">
        <v>116</v>
      </c>
      <c r="L358" s="78">
        <f t="shared" si="8"/>
        <v>0.92753623188405798</v>
      </c>
      <c r="M358" s="70">
        <v>64</v>
      </c>
      <c r="N358" s="70">
        <v>69</v>
      </c>
      <c r="O358" s="88">
        <f t="shared" si="9"/>
        <v>1</v>
      </c>
      <c r="P358" s="83">
        <v>60</v>
      </c>
      <c r="Q358" s="83">
        <v>60</v>
      </c>
      <c r="R358" s="38">
        <v>1</v>
      </c>
    </row>
    <row r="359" spans="1:18" ht="15" customHeight="1" x14ac:dyDescent="0.3">
      <c r="A359" s="54">
        <v>2017</v>
      </c>
      <c r="B359" s="48" t="s">
        <v>751</v>
      </c>
      <c r="C359" s="67" t="s">
        <v>62</v>
      </c>
      <c r="D359" s="67" t="s">
        <v>731</v>
      </c>
      <c r="E359" s="68" t="s">
        <v>628</v>
      </c>
      <c r="F359" s="68" t="s">
        <v>630</v>
      </c>
      <c r="G359" s="10" t="s">
        <v>39</v>
      </c>
      <c r="H359" s="68" t="s">
        <v>629</v>
      </c>
      <c r="I359" s="68" t="s">
        <v>32</v>
      </c>
      <c r="J359" s="68" t="s">
        <v>17</v>
      </c>
      <c r="K359" s="54" t="s">
        <v>116</v>
      </c>
      <c r="L359" s="79">
        <f>M359/N359</f>
        <v>1</v>
      </c>
      <c r="M359" s="80">
        <v>1801500000</v>
      </c>
      <c r="N359" s="80">
        <v>1801500000</v>
      </c>
      <c r="O359" s="90">
        <f>P359/Q359</f>
        <v>0.87109776908132108</v>
      </c>
      <c r="P359" s="80">
        <v>1569282631</v>
      </c>
      <c r="Q359" s="80">
        <v>1801500000</v>
      </c>
      <c r="R359" s="38">
        <v>1</v>
      </c>
    </row>
    <row r="360" spans="1:18" ht="15" customHeight="1" x14ac:dyDescent="0.3">
      <c r="A360" s="14"/>
      <c r="B360" s="22"/>
      <c r="C360" s="22"/>
      <c r="D360" s="22"/>
      <c r="E360" s="22"/>
      <c r="F360" s="22"/>
    </row>
    <row r="361" spans="1:18" ht="15" customHeight="1" x14ac:dyDescent="0.3">
      <c r="A361" s="14"/>
      <c r="B361" s="22"/>
      <c r="C361" s="22"/>
      <c r="D361" s="22"/>
      <c r="E361" s="22"/>
      <c r="F361" s="22"/>
    </row>
    <row r="362" spans="1:18" ht="15" customHeight="1" x14ac:dyDescent="0.3">
      <c r="A362" s="14"/>
      <c r="B362" s="22"/>
      <c r="C362" s="22"/>
      <c r="D362" s="22"/>
      <c r="E362" s="22"/>
      <c r="F362" s="22"/>
    </row>
    <row r="363" spans="1:18" ht="15" customHeight="1" x14ac:dyDescent="0.3">
      <c r="A363" s="14"/>
      <c r="B363" s="22"/>
      <c r="C363" s="22"/>
      <c r="D363" s="22"/>
      <c r="E363" s="22"/>
      <c r="F363" s="22"/>
    </row>
    <row r="364" spans="1:18" ht="15" customHeight="1" x14ac:dyDescent="0.3">
      <c r="A364" s="14"/>
      <c r="B364" s="22"/>
      <c r="C364" s="22"/>
      <c r="D364" s="22"/>
      <c r="E364" s="22"/>
      <c r="F364" s="22"/>
    </row>
    <row r="365" spans="1:18" ht="15" customHeight="1" x14ac:dyDescent="0.3">
      <c r="A365" s="14"/>
      <c r="B365" s="22"/>
      <c r="C365" s="22"/>
      <c r="D365" s="22"/>
      <c r="E365" s="22"/>
      <c r="F365" s="22"/>
    </row>
    <row r="366" spans="1:18" ht="15" customHeight="1" x14ac:dyDescent="0.3">
      <c r="A366" s="14"/>
      <c r="B366" s="22"/>
      <c r="C366" s="22"/>
      <c r="D366" s="22"/>
      <c r="E366" s="22"/>
      <c r="F366" s="22"/>
    </row>
    <row r="367" spans="1:18" ht="15" customHeight="1" x14ac:dyDescent="0.3">
      <c r="A367" s="14"/>
      <c r="B367" s="22"/>
      <c r="C367" s="22"/>
      <c r="D367" s="22"/>
      <c r="E367" s="22"/>
      <c r="F367" s="22"/>
    </row>
    <row r="368" spans="1:18" ht="15" customHeight="1" x14ac:dyDescent="0.3">
      <c r="A368" s="14"/>
      <c r="B368" s="22"/>
      <c r="C368" s="22"/>
      <c r="D368" s="22"/>
      <c r="E368" s="22"/>
      <c r="F368" s="22"/>
    </row>
    <row r="369" spans="1:6" ht="15" customHeight="1" x14ac:dyDescent="0.3">
      <c r="A369" s="14"/>
      <c r="B369" s="22"/>
      <c r="C369" s="22"/>
      <c r="D369" s="22"/>
      <c r="E369" s="22"/>
      <c r="F369" s="22"/>
    </row>
    <row r="370" spans="1:6" ht="15" customHeight="1" x14ac:dyDescent="0.3">
      <c r="A370" s="14"/>
      <c r="B370" s="22"/>
      <c r="C370" s="22"/>
      <c r="D370" s="22"/>
      <c r="E370" s="22"/>
      <c r="F370" s="22"/>
    </row>
    <row r="371" spans="1:6" ht="15" customHeight="1" x14ac:dyDescent="0.3">
      <c r="A371" s="14"/>
      <c r="B371" s="22"/>
      <c r="C371" s="22"/>
      <c r="D371" s="22"/>
      <c r="E371" s="22"/>
      <c r="F371" s="22"/>
    </row>
    <row r="372" spans="1:6" ht="15" customHeight="1" x14ac:dyDescent="0.3">
      <c r="A372" s="14"/>
      <c r="B372" s="22"/>
      <c r="C372" s="22"/>
      <c r="D372" s="22"/>
      <c r="E372" s="22"/>
      <c r="F372" s="22"/>
    </row>
    <row r="373" spans="1:6" ht="15" customHeight="1" x14ac:dyDescent="0.3">
      <c r="A373" s="14"/>
      <c r="B373" s="22"/>
      <c r="C373" s="22"/>
      <c r="D373" s="22"/>
      <c r="E373" s="22"/>
      <c r="F373" s="22"/>
    </row>
    <row r="374" spans="1:6" ht="15" customHeight="1" x14ac:dyDescent="0.3">
      <c r="A374" s="14"/>
      <c r="B374" s="22"/>
      <c r="C374" s="22"/>
      <c r="D374" s="22"/>
      <c r="E374" s="22"/>
      <c r="F374" s="22"/>
    </row>
    <row r="375" spans="1:6" ht="15" customHeight="1" x14ac:dyDescent="0.3">
      <c r="A375" s="14"/>
      <c r="B375" s="22"/>
      <c r="C375" s="22"/>
      <c r="D375" s="22"/>
      <c r="E375" s="22"/>
      <c r="F375" s="22"/>
    </row>
    <row r="376" spans="1:6" ht="15" customHeight="1" x14ac:dyDescent="0.3">
      <c r="A376" s="14"/>
      <c r="B376" s="22"/>
      <c r="C376" s="22"/>
      <c r="D376" s="22"/>
      <c r="E376" s="22"/>
      <c r="F376" s="22"/>
    </row>
    <row r="377" spans="1:6" ht="15" customHeight="1" x14ac:dyDescent="0.3">
      <c r="A377" s="14"/>
      <c r="B377" s="22"/>
      <c r="C377" s="22"/>
      <c r="D377" s="22"/>
      <c r="E377" s="22"/>
      <c r="F377" s="22"/>
    </row>
    <row r="378" spans="1:6" ht="15" customHeight="1" x14ac:dyDescent="0.3">
      <c r="A378" s="14"/>
      <c r="B378" s="22"/>
      <c r="C378" s="22"/>
      <c r="D378" s="22"/>
      <c r="E378" s="22"/>
      <c r="F378" s="22"/>
    </row>
    <row r="379" spans="1:6" ht="15" customHeight="1" x14ac:dyDescent="0.3">
      <c r="A379" s="14"/>
      <c r="B379" s="22"/>
      <c r="C379" s="22"/>
      <c r="D379" s="22"/>
      <c r="E379" s="22"/>
      <c r="F379" s="22"/>
    </row>
    <row r="380" spans="1:6" ht="15" customHeight="1" x14ac:dyDescent="0.3">
      <c r="A380" s="14"/>
      <c r="B380" s="22"/>
      <c r="C380" s="22"/>
      <c r="D380" s="22"/>
      <c r="E380" s="22"/>
      <c r="F380" s="22"/>
    </row>
    <row r="381" spans="1:6" ht="15" customHeight="1" x14ac:dyDescent="0.3">
      <c r="A381" s="14"/>
      <c r="B381" s="22"/>
      <c r="C381" s="22"/>
      <c r="D381" s="22"/>
      <c r="E381" s="22"/>
      <c r="F381" s="22"/>
    </row>
    <row r="382" spans="1:6" ht="15" customHeight="1" x14ac:dyDescent="0.3">
      <c r="A382" s="14"/>
      <c r="B382" s="22"/>
      <c r="C382" s="22"/>
      <c r="D382" s="22"/>
      <c r="E382" s="22"/>
      <c r="F382" s="22"/>
    </row>
    <row r="383" spans="1:6" ht="15" customHeight="1" x14ac:dyDescent="0.3">
      <c r="A383" s="14"/>
      <c r="B383" s="22"/>
      <c r="C383" s="22"/>
      <c r="D383" s="22"/>
      <c r="E383" s="22"/>
      <c r="F383" s="22"/>
    </row>
    <row r="384" spans="1:6" ht="15" customHeight="1" x14ac:dyDescent="0.3">
      <c r="A384" s="14"/>
      <c r="B384" s="22"/>
      <c r="C384" s="22"/>
      <c r="D384" s="22"/>
      <c r="E384" s="22"/>
      <c r="F384" s="22"/>
    </row>
    <row r="385" spans="1:6" ht="15" customHeight="1" x14ac:dyDescent="0.3">
      <c r="A385" s="14"/>
      <c r="B385" s="22"/>
      <c r="C385" s="22"/>
      <c r="D385" s="22"/>
      <c r="E385" s="22"/>
      <c r="F385" s="22"/>
    </row>
    <row r="386" spans="1:6" ht="15" customHeight="1" x14ac:dyDescent="0.3">
      <c r="A386" s="14"/>
      <c r="B386" s="22"/>
      <c r="C386" s="22"/>
      <c r="D386" s="22"/>
      <c r="E386" s="22"/>
      <c r="F386" s="22"/>
    </row>
    <row r="387" spans="1:6" ht="15" customHeight="1" x14ac:dyDescent="0.3">
      <c r="A387" s="14"/>
      <c r="B387" s="22"/>
      <c r="C387" s="22"/>
      <c r="D387" s="22"/>
      <c r="E387" s="22"/>
      <c r="F387" s="22"/>
    </row>
    <row r="388" spans="1:6" ht="15" customHeight="1" x14ac:dyDescent="0.3">
      <c r="A388" s="14"/>
      <c r="B388" s="22"/>
      <c r="C388" s="22"/>
      <c r="D388" s="22"/>
      <c r="E388" s="22"/>
      <c r="F388" s="22"/>
    </row>
    <row r="389" spans="1:6" ht="15" customHeight="1" x14ac:dyDescent="0.3">
      <c r="A389" s="14"/>
      <c r="B389" s="22"/>
      <c r="C389" s="22"/>
      <c r="D389" s="22"/>
      <c r="E389" s="22"/>
      <c r="F389" s="22"/>
    </row>
    <row r="390" spans="1:6" ht="15" customHeight="1" x14ac:dyDescent="0.3">
      <c r="A390" s="14"/>
      <c r="B390" s="22"/>
      <c r="C390" s="22"/>
      <c r="D390" s="22"/>
      <c r="E390" s="22"/>
      <c r="F390" s="22"/>
    </row>
    <row r="391" spans="1:6" ht="15" customHeight="1" x14ac:dyDescent="0.3">
      <c r="A391" s="14"/>
      <c r="B391" s="22"/>
      <c r="C391" s="22"/>
      <c r="D391" s="22"/>
      <c r="E391" s="22"/>
      <c r="F391" s="22"/>
    </row>
    <row r="392" spans="1:6" ht="15" customHeight="1" x14ac:dyDescent="0.3">
      <c r="A392" s="14"/>
      <c r="B392" s="22"/>
      <c r="C392" s="22"/>
      <c r="D392" s="22"/>
      <c r="E392" s="22"/>
      <c r="F392" s="22"/>
    </row>
    <row r="393" spans="1:6" ht="15" customHeight="1" x14ac:dyDescent="0.3">
      <c r="A393" s="14"/>
      <c r="B393" s="22"/>
      <c r="C393" s="22"/>
      <c r="D393" s="22"/>
      <c r="E393" s="22"/>
      <c r="F393" s="22"/>
    </row>
    <row r="394" spans="1:6" ht="15" customHeight="1" x14ac:dyDescent="0.3">
      <c r="A394" s="14"/>
      <c r="B394" s="22"/>
      <c r="C394" s="22"/>
      <c r="D394" s="22"/>
      <c r="E394" s="22"/>
      <c r="F394" s="22"/>
    </row>
    <row r="395" spans="1:6" ht="15" customHeight="1" x14ac:dyDescent="0.3">
      <c r="A395" s="14"/>
      <c r="B395" s="22"/>
      <c r="C395" s="22"/>
      <c r="D395" s="22"/>
      <c r="E395" s="22"/>
      <c r="F395" s="22"/>
    </row>
    <row r="396" spans="1:6" ht="15" customHeight="1" x14ac:dyDescent="0.3">
      <c r="A396" s="14"/>
      <c r="B396" s="22"/>
      <c r="C396" s="22"/>
      <c r="D396" s="22"/>
      <c r="E396" s="22"/>
      <c r="F396" s="22"/>
    </row>
    <row r="397" spans="1:6" ht="15" customHeight="1" x14ac:dyDescent="0.3">
      <c r="A397" s="14"/>
      <c r="B397" s="22"/>
      <c r="C397" s="22"/>
      <c r="D397" s="22"/>
      <c r="E397" s="22"/>
      <c r="F397" s="22"/>
    </row>
    <row r="398" spans="1:6" ht="15" customHeight="1" x14ac:dyDescent="0.3">
      <c r="A398" s="14"/>
      <c r="B398" s="22"/>
      <c r="C398" s="22"/>
      <c r="D398" s="22"/>
      <c r="E398" s="22"/>
      <c r="F398" s="22"/>
    </row>
    <row r="399" spans="1:6" ht="15" customHeight="1" x14ac:dyDescent="0.3">
      <c r="A399" s="14"/>
      <c r="B399" s="22"/>
      <c r="C399" s="22"/>
      <c r="D399" s="22"/>
      <c r="E399" s="22"/>
      <c r="F399" s="22"/>
    </row>
    <row r="400" spans="1:6" ht="15" customHeight="1" x14ac:dyDescent="0.3">
      <c r="A400" s="14"/>
      <c r="B400" s="22"/>
      <c r="C400" s="22"/>
      <c r="D400" s="22"/>
      <c r="E400" s="22"/>
      <c r="F400" s="22"/>
    </row>
    <row r="401" spans="1:15" ht="15" customHeight="1" x14ac:dyDescent="0.3">
      <c r="B401" s="15"/>
    </row>
    <row r="402" spans="1:15" ht="15" customHeight="1" x14ac:dyDescent="0.3">
      <c r="A402" s="148" t="s">
        <v>738</v>
      </c>
      <c r="B402" s="148"/>
      <c r="C402" s="148"/>
    </row>
    <row r="403" spans="1:15" ht="15" customHeight="1" x14ac:dyDescent="0.3">
      <c r="A403" s="16" t="s">
        <v>45</v>
      </c>
      <c r="B403" s="16" t="s">
        <v>46</v>
      </c>
      <c r="C403" s="16" t="s">
        <v>47</v>
      </c>
      <c r="D403" s="16" t="s">
        <v>48</v>
      </c>
      <c r="E403" s="16" t="s">
        <v>49</v>
      </c>
      <c r="F403" s="16" t="s">
        <v>50</v>
      </c>
      <c r="G403" s="16" t="s">
        <v>119</v>
      </c>
      <c r="H403" s="16" t="s">
        <v>120</v>
      </c>
      <c r="I403" s="16" t="s">
        <v>121</v>
      </c>
      <c r="J403" s="16" t="s">
        <v>122</v>
      </c>
      <c r="K403" s="16" t="s">
        <v>123</v>
      </c>
      <c r="L403" s="16" t="s">
        <v>124</v>
      </c>
      <c r="M403" s="16" t="s">
        <v>125</v>
      </c>
      <c r="N403" s="16" t="s">
        <v>126</v>
      </c>
      <c r="O403" s="16" t="s">
        <v>127</v>
      </c>
    </row>
    <row r="404" spans="1:15" ht="15" customHeight="1" x14ac:dyDescent="0.3">
      <c r="A404" s="36">
        <v>2015</v>
      </c>
      <c r="B404" s="36">
        <v>38</v>
      </c>
      <c r="C404" s="36" t="s">
        <v>63</v>
      </c>
      <c r="D404" s="36" t="s">
        <v>51</v>
      </c>
      <c r="E404" s="36" t="s">
        <v>149</v>
      </c>
      <c r="F404" s="36" t="s">
        <v>150</v>
      </c>
      <c r="G404" s="36" t="s">
        <v>2</v>
      </c>
      <c r="H404" s="29" t="s">
        <v>90</v>
      </c>
      <c r="I404" s="29" t="s">
        <v>91</v>
      </c>
      <c r="J404" s="29" t="s">
        <v>92</v>
      </c>
      <c r="K404" s="29" t="s">
        <v>27</v>
      </c>
      <c r="L404" s="29" t="s">
        <v>17</v>
      </c>
      <c r="M404" s="29" t="s">
        <v>22</v>
      </c>
      <c r="N404" s="29" t="s">
        <v>19</v>
      </c>
      <c r="O404" s="29" t="s">
        <v>20</v>
      </c>
    </row>
    <row r="405" spans="1:15" ht="15" customHeight="1" x14ac:dyDescent="0.3">
      <c r="A405" s="36">
        <v>2015</v>
      </c>
      <c r="B405" s="36">
        <v>38</v>
      </c>
      <c r="C405" s="36" t="s">
        <v>63</v>
      </c>
      <c r="D405" s="36" t="s">
        <v>51</v>
      </c>
      <c r="E405" s="36" t="s">
        <v>149</v>
      </c>
      <c r="F405" s="36" t="s">
        <v>150</v>
      </c>
      <c r="G405" s="36" t="s">
        <v>2</v>
      </c>
      <c r="H405" s="40" t="s">
        <v>15</v>
      </c>
      <c r="I405" s="40" t="s">
        <v>88</v>
      </c>
      <c r="J405" s="40" t="s">
        <v>89</v>
      </c>
      <c r="K405" s="40" t="s">
        <v>27</v>
      </c>
      <c r="L405" s="40" t="s">
        <v>17</v>
      </c>
      <c r="M405" s="40" t="s">
        <v>22</v>
      </c>
      <c r="N405" s="40" t="s">
        <v>19</v>
      </c>
      <c r="O405" s="40" t="s">
        <v>20</v>
      </c>
    </row>
    <row r="406" spans="1:15" ht="15" customHeight="1" x14ac:dyDescent="0.3">
      <c r="A406" s="36">
        <v>2015</v>
      </c>
      <c r="B406" s="36">
        <v>38</v>
      </c>
      <c r="C406" s="36" t="s">
        <v>63</v>
      </c>
      <c r="D406" s="36" t="s">
        <v>51</v>
      </c>
      <c r="E406" s="36" t="s">
        <v>149</v>
      </c>
      <c r="F406" s="36" t="s">
        <v>150</v>
      </c>
      <c r="G406" s="36" t="s">
        <v>23</v>
      </c>
      <c r="H406" s="29" t="s">
        <v>128</v>
      </c>
      <c r="I406" s="29" t="s">
        <v>129</v>
      </c>
      <c r="J406" s="29" t="s">
        <v>130</v>
      </c>
      <c r="K406" s="29" t="s">
        <v>27</v>
      </c>
      <c r="L406" s="29" t="s">
        <v>131</v>
      </c>
      <c r="M406" s="29" t="s">
        <v>22</v>
      </c>
      <c r="N406" s="29" t="s">
        <v>132</v>
      </c>
      <c r="O406" s="29" t="s">
        <v>20</v>
      </c>
    </row>
    <row r="407" spans="1:15" ht="15" customHeight="1" x14ac:dyDescent="0.3">
      <c r="A407" s="36">
        <v>2015</v>
      </c>
      <c r="B407" s="36">
        <v>38</v>
      </c>
      <c r="C407" s="36" t="s">
        <v>63</v>
      </c>
      <c r="D407" s="36" t="s">
        <v>51</v>
      </c>
      <c r="E407" s="36" t="s">
        <v>149</v>
      </c>
      <c r="F407" s="36" t="s">
        <v>150</v>
      </c>
      <c r="G407" s="36" t="s">
        <v>31</v>
      </c>
      <c r="H407" s="29" t="s">
        <v>133</v>
      </c>
      <c r="I407" s="29" t="s">
        <v>134</v>
      </c>
      <c r="J407" s="29" t="s">
        <v>135</v>
      </c>
      <c r="K407" s="29" t="s">
        <v>27</v>
      </c>
      <c r="L407" s="29" t="s">
        <v>17</v>
      </c>
      <c r="M407" s="29" t="s">
        <v>22</v>
      </c>
      <c r="N407" s="29" t="s">
        <v>132</v>
      </c>
      <c r="O407" s="29" t="s">
        <v>20</v>
      </c>
    </row>
    <row r="408" spans="1:15" ht="15" customHeight="1" x14ac:dyDescent="0.3">
      <c r="A408" s="36">
        <v>2015</v>
      </c>
      <c r="B408" s="36">
        <v>38</v>
      </c>
      <c r="C408" s="36" t="s">
        <v>63</v>
      </c>
      <c r="D408" s="36" t="s">
        <v>51</v>
      </c>
      <c r="E408" s="36" t="s">
        <v>149</v>
      </c>
      <c r="F408" s="36" t="s">
        <v>150</v>
      </c>
      <c r="G408" s="36" t="s">
        <v>31</v>
      </c>
      <c r="H408" s="29" t="s">
        <v>136</v>
      </c>
      <c r="I408" s="29" t="s">
        <v>137</v>
      </c>
      <c r="J408" s="29" t="s">
        <v>138</v>
      </c>
      <c r="K408" s="29" t="s">
        <v>27</v>
      </c>
      <c r="L408" s="29" t="s">
        <v>21</v>
      </c>
      <c r="M408" s="29" t="s">
        <v>22</v>
      </c>
      <c r="N408" s="29" t="s">
        <v>19</v>
      </c>
      <c r="O408" s="29" t="s">
        <v>20</v>
      </c>
    </row>
    <row r="409" spans="1:15" ht="15" customHeight="1" x14ac:dyDescent="0.3">
      <c r="A409" s="36">
        <v>2015</v>
      </c>
      <c r="B409" s="36">
        <v>38</v>
      </c>
      <c r="C409" s="36" t="s">
        <v>63</v>
      </c>
      <c r="D409" s="36" t="s">
        <v>51</v>
      </c>
      <c r="E409" s="36" t="s">
        <v>149</v>
      </c>
      <c r="F409" s="36" t="s">
        <v>150</v>
      </c>
      <c r="G409" s="36" t="s">
        <v>39</v>
      </c>
      <c r="H409" s="29" t="s">
        <v>139</v>
      </c>
      <c r="I409" s="29" t="s">
        <v>140</v>
      </c>
      <c r="J409" s="29" t="s">
        <v>141</v>
      </c>
      <c r="K409" s="29" t="s">
        <v>27</v>
      </c>
      <c r="L409" s="29" t="s">
        <v>21</v>
      </c>
      <c r="M409" s="29" t="s">
        <v>18</v>
      </c>
      <c r="N409" s="29" t="s">
        <v>29</v>
      </c>
      <c r="O409" s="29" t="s">
        <v>20</v>
      </c>
    </row>
    <row r="410" spans="1:15" ht="15" customHeight="1" x14ac:dyDescent="0.3">
      <c r="A410" s="36">
        <v>2015</v>
      </c>
      <c r="B410" s="36">
        <v>38</v>
      </c>
      <c r="C410" s="36" t="s">
        <v>63</v>
      </c>
      <c r="D410" s="36" t="s">
        <v>51</v>
      </c>
      <c r="E410" s="36" t="s">
        <v>149</v>
      </c>
      <c r="F410" s="36" t="s">
        <v>150</v>
      </c>
      <c r="G410" s="36" t="s">
        <v>39</v>
      </c>
      <c r="H410" s="29" t="s">
        <v>142</v>
      </c>
      <c r="I410" s="29" t="s">
        <v>143</v>
      </c>
      <c r="J410" s="29" t="s">
        <v>144</v>
      </c>
      <c r="K410" s="29" t="s">
        <v>27</v>
      </c>
      <c r="L410" s="29" t="s">
        <v>145</v>
      </c>
      <c r="M410" s="29" t="s">
        <v>18</v>
      </c>
      <c r="N410" s="29" t="s">
        <v>29</v>
      </c>
      <c r="O410" s="29" t="s">
        <v>20</v>
      </c>
    </row>
    <row r="411" spans="1:15" ht="15" customHeight="1" x14ac:dyDescent="0.3">
      <c r="A411" s="36">
        <v>2015</v>
      </c>
      <c r="B411" s="36">
        <v>38</v>
      </c>
      <c r="C411" s="36" t="s">
        <v>63</v>
      </c>
      <c r="D411" s="36" t="s">
        <v>51</v>
      </c>
      <c r="E411" s="36" t="s">
        <v>149</v>
      </c>
      <c r="F411" s="36" t="s">
        <v>150</v>
      </c>
      <c r="G411" s="36" t="s">
        <v>39</v>
      </c>
      <c r="H411" s="29" t="s">
        <v>146</v>
      </c>
      <c r="I411" s="29" t="s">
        <v>147</v>
      </c>
      <c r="J411" s="29" t="s">
        <v>148</v>
      </c>
      <c r="K411" s="29" t="s">
        <v>27</v>
      </c>
      <c r="L411" s="29" t="s">
        <v>21</v>
      </c>
      <c r="M411" s="29" t="s">
        <v>18</v>
      </c>
      <c r="N411" s="29" t="s">
        <v>132</v>
      </c>
      <c r="O411" s="29" t="s">
        <v>20</v>
      </c>
    </row>
    <row r="412" spans="1:15" ht="15" customHeight="1" x14ac:dyDescent="0.2">
      <c r="A412" s="36">
        <v>2015</v>
      </c>
      <c r="B412" s="36">
        <v>38</v>
      </c>
      <c r="C412" s="36" t="s">
        <v>63</v>
      </c>
      <c r="D412" s="36" t="s">
        <v>51</v>
      </c>
      <c r="E412" s="36" t="s">
        <v>151</v>
      </c>
      <c r="F412" s="36" t="s">
        <v>153</v>
      </c>
      <c r="G412" s="41" t="s">
        <v>2</v>
      </c>
      <c r="H412" s="42" t="s">
        <v>90</v>
      </c>
      <c r="I412" s="42" t="s">
        <v>91</v>
      </c>
      <c r="J412" s="42" t="s">
        <v>92</v>
      </c>
      <c r="K412" s="42" t="s">
        <v>27</v>
      </c>
      <c r="L412" s="42" t="s">
        <v>17</v>
      </c>
      <c r="M412" s="42" t="s">
        <v>22</v>
      </c>
      <c r="N412" s="42" t="s">
        <v>19</v>
      </c>
      <c r="O412" s="42" t="s">
        <v>20</v>
      </c>
    </row>
    <row r="413" spans="1:15" ht="15" customHeight="1" x14ac:dyDescent="0.2">
      <c r="A413" s="36">
        <v>2015</v>
      </c>
      <c r="B413" s="36">
        <v>38</v>
      </c>
      <c r="C413" s="36" t="s">
        <v>63</v>
      </c>
      <c r="D413" s="36" t="s">
        <v>51</v>
      </c>
      <c r="E413" s="36" t="s">
        <v>151</v>
      </c>
      <c r="F413" s="36" t="s">
        <v>153</v>
      </c>
      <c r="G413" s="36" t="s">
        <v>2</v>
      </c>
      <c r="H413" s="43" t="s">
        <v>15</v>
      </c>
      <c r="I413" s="43" t="s">
        <v>88</v>
      </c>
      <c r="J413" s="43" t="s">
        <v>89</v>
      </c>
      <c r="K413" s="43" t="s">
        <v>27</v>
      </c>
      <c r="L413" s="43" t="s">
        <v>17</v>
      </c>
      <c r="M413" s="43" t="s">
        <v>22</v>
      </c>
      <c r="N413" s="43" t="s">
        <v>19</v>
      </c>
      <c r="O413" s="43" t="s">
        <v>20</v>
      </c>
    </row>
    <row r="414" spans="1:15" ht="15" customHeight="1" x14ac:dyDescent="0.2">
      <c r="A414" s="36">
        <v>2015</v>
      </c>
      <c r="B414" s="36">
        <v>38</v>
      </c>
      <c r="C414" s="36" t="s">
        <v>63</v>
      </c>
      <c r="D414" s="36" t="s">
        <v>51</v>
      </c>
      <c r="E414" s="36" t="s">
        <v>151</v>
      </c>
      <c r="F414" s="36" t="s">
        <v>153</v>
      </c>
      <c r="G414" s="36" t="s">
        <v>23</v>
      </c>
      <c r="H414" s="42" t="s">
        <v>154</v>
      </c>
      <c r="I414" s="42" t="s">
        <v>155</v>
      </c>
      <c r="J414" s="42" t="s">
        <v>156</v>
      </c>
      <c r="K414" s="42" t="s">
        <v>27</v>
      </c>
      <c r="L414" s="42" t="s">
        <v>145</v>
      </c>
      <c r="M414" s="42" t="s">
        <v>22</v>
      </c>
      <c r="N414" s="42" t="s">
        <v>19</v>
      </c>
      <c r="O414" s="42" t="s">
        <v>20</v>
      </c>
    </row>
    <row r="415" spans="1:15" ht="15" customHeight="1" x14ac:dyDescent="0.2">
      <c r="A415" s="36">
        <v>2015</v>
      </c>
      <c r="B415" s="36">
        <v>38</v>
      </c>
      <c r="C415" s="36" t="s">
        <v>63</v>
      </c>
      <c r="D415" s="36" t="s">
        <v>51</v>
      </c>
      <c r="E415" s="36" t="s">
        <v>151</v>
      </c>
      <c r="F415" s="36" t="s">
        <v>153</v>
      </c>
      <c r="G415" s="36" t="s">
        <v>31</v>
      </c>
      <c r="H415" s="42" t="s">
        <v>157</v>
      </c>
      <c r="I415" s="42" t="s">
        <v>158</v>
      </c>
      <c r="J415" s="42" t="s">
        <v>159</v>
      </c>
      <c r="K415" s="42" t="s">
        <v>27</v>
      </c>
      <c r="L415" s="42" t="s">
        <v>17</v>
      </c>
      <c r="M415" s="42" t="s">
        <v>18</v>
      </c>
      <c r="N415" s="42" t="s">
        <v>19</v>
      </c>
      <c r="O415" s="42" t="s">
        <v>20</v>
      </c>
    </row>
    <row r="416" spans="1:15" ht="15" customHeight="1" x14ac:dyDescent="0.2">
      <c r="A416" s="36">
        <v>2015</v>
      </c>
      <c r="B416" s="36">
        <v>38</v>
      </c>
      <c r="C416" s="36" t="s">
        <v>63</v>
      </c>
      <c r="D416" s="36" t="s">
        <v>51</v>
      </c>
      <c r="E416" s="36" t="s">
        <v>151</v>
      </c>
      <c r="F416" s="36" t="s">
        <v>153</v>
      </c>
      <c r="G416" s="36" t="s">
        <v>39</v>
      </c>
      <c r="H416" s="42" t="s">
        <v>160</v>
      </c>
      <c r="I416" s="42" t="s">
        <v>161</v>
      </c>
      <c r="J416" s="42" t="s">
        <v>162</v>
      </c>
      <c r="K416" s="42" t="s">
        <v>27</v>
      </c>
      <c r="L416" s="42" t="s">
        <v>21</v>
      </c>
      <c r="M416" s="42" t="s">
        <v>18</v>
      </c>
      <c r="N416" s="42" t="s">
        <v>29</v>
      </c>
      <c r="O416" s="42" t="s">
        <v>20</v>
      </c>
    </row>
    <row r="417" spans="1:15" ht="15" customHeight="1" x14ac:dyDescent="0.2">
      <c r="A417" s="36">
        <v>2015</v>
      </c>
      <c r="B417" s="36">
        <v>38</v>
      </c>
      <c r="C417" s="36" t="s">
        <v>63</v>
      </c>
      <c r="D417" s="36" t="s">
        <v>51</v>
      </c>
      <c r="E417" s="36" t="s">
        <v>151</v>
      </c>
      <c r="F417" s="36" t="s">
        <v>153</v>
      </c>
      <c r="G417" s="36" t="s">
        <v>39</v>
      </c>
      <c r="H417" s="42" t="s">
        <v>163</v>
      </c>
      <c r="I417" s="42" t="s">
        <v>164</v>
      </c>
      <c r="J417" s="42" t="s">
        <v>165</v>
      </c>
      <c r="K417" s="42" t="s">
        <v>27</v>
      </c>
      <c r="L417" s="42" t="s">
        <v>17</v>
      </c>
      <c r="M417" s="42" t="s">
        <v>18</v>
      </c>
      <c r="N417" s="42" t="s">
        <v>29</v>
      </c>
      <c r="O417" s="42" t="s">
        <v>20</v>
      </c>
    </row>
    <row r="418" spans="1:15" ht="15" customHeight="1" x14ac:dyDescent="0.2">
      <c r="A418" s="36">
        <v>2015</v>
      </c>
      <c r="B418" s="36">
        <v>38</v>
      </c>
      <c r="C418" s="36" t="s">
        <v>63</v>
      </c>
      <c r="D418" s="36" t="s">
        <v>51</v>
      </c>
      <c r="E418" s="36" t="s">
        <v>151</v>
      </c>
      <c r="F418" s="36" t="s">
        <v>153</v>
      </c>
      <c r="G418" s="36" t="s">
        <v>39</v>
      </c>
      <c r="H418" s="42" t="s">
        <v>166</v>
      </c>
      <c r="I418" s="42" t="s">
        <v>167</v>
      </c>
      <c r="J418" s="42" t="s">
        <v>168</v>
      </c>
      <c r="K418" s="42" t="s">
        <v>27</v>
      </c>
      <c r="L418" s="42" t="s">
        <v>17</v>
      </c>
      <c r="M418" s="42" t="s">
        <v>18</v>
      </c>
      <c r="N418" s="42" t="s">
        <v>29</v>
      </c>
      <c r="O418" s="42" t="s">
        <v>20</v>
      </c>
    </row>
    <row r="419" spans="1:15" ht="15" customHeight="1" x14ac:dyDescent="0.2">
      <c r="A419" s="36">
        <v>2015</v>
      </c>
      <c r="B419" s="36">
        <v>38</v>
      </c>
      <c r="C419" s="36" t="s">
        <v>63</v>
      </c>
      <c r="D419" s="36" t="s">
        <v>51</v>
      </c>
      <c r="E419" s="36" t="s">
        <v>169</v>
      </c>
      <c r="F419" s="36" t="s">
        <v>170</v>
      </c>
      <c r="G419" s="36" t="s">
        <v>2</v>
      </c>
      <c r="H419" s="42" t="s">
        <v>90</v>
      </c>
      <c r="I419" s="42" t="s">
        <v>91</v>
      </c>
      <c r="J419" s="42" t="s">
        <v>92</v>
      </c>
      <c r="K419" s="42" t="s">
        <v>27</v>
      </c>
      <c r="L419" s="42" t="s">
        <v>17</v>
      </c>
      <c r="M419" s="42" t="s">
        <v>22</v>
      </c>
      <c r="N419" s="42" t="s">
        <v>19</v>
      </c>
      <c r="O419" s="42" t="s">
        <v>20</v>
      </c>
    </row>
    <row r="420" spans="1:15" ht="15" customHeight="1" x14ac:dyDescent="0.2">
      <c r="A420" s="36">
        <v>2015</v>
      </c>
      <c r="B420" s="36">
        <v>38</v>
      </c>
      <c r="C420" s="36" t="s">
        <v>63</v>
      </c>
      <c r="D420" s="36" t="s">
        <v>51</v>
      </c>
      <c r="E420" s="36" t="s">
        <v>169</v>
      </c>
      <c r="F420" s="36" t="s">
        <v>170</v>
      </c>
      <c r="G420" s="36" t="s">
        <v>2</v>
      </c>
      <c r="H420" s="43" t="s">
        <v>15</v>
      </c>
      <c r="I420" s="43" t="s">
        <v>88</v>
      </c>
      <c r="J420" s="43" t="s">
        <v>89</v>
      </c>
      <c r="K420" s="43" t="s">
        <v>27</v>
      </c>
      <c r="L420" s="43" t="s">
        <v>17</v>
      </c>
      <c r="M420" s="43" t="s">
        <v>22</v>
      </c>
      <c r="N420" s="43" t="s">
        <v>19</v>
      </c>
      <c r="O420" s="43" t="s">
        <v>20</v>
      </c>
    </row>
    <row r="421" spans="1:15" ht="15" customHeight="1" x14ac:dyDescent="0.2">
      <c r="A421" s="36">
        <v>2015</v>
      </c>
      <c r="B421" s="36">
        <v>38</v>
      </c>
      <c r="C421" s="36" t="s">
        <v>63</v>
      </c>
      <c r="D421" s="36" t="s">
        <v>51</v>
      </c>
      <c r="E421" s="36" t="s">
        <v>169</v>
      </c>
      <c r="F421" s="36" t="s">
        <v>170</v>
      </c>
      <c r="G421" s="36" t="s">
        <v>23</v>
      </c>
      <c r="H421" s="42" t="s">
        <v>171</v>
      </c>
      <c r="I421" s="42" t="s">
        <v>172</v>
      </c>
      <c r="J421" s="42" t="s">
        <v>173</v>
      </c>
      <c r="K421" s="42" t="s">
        <v>27</v>
      </c>
      <c r="L421" s="42" t="s">
        <v>17</v>
      </c>
      <c r="M421" s="42" t="s">
        <v>22</v>
      </c>
      <c r="N421" s="42" t="s">
        <v>19</v>
      </c>
      <c r="O421" s="42" t="s">
        <v>32</v>
      </c>
    </row>
    <row r="422" spans="1:15" ht="15" customHeight="1" x14ac:dyDescent="0.2">
      <c r="A422" s="36">
        <v>2015</v>
      </c>
      <c r="B422" s="36">
        <v>38</v>
      </c>
      <c r="C422" s="36" t="s">
        <v>63</v>
      </c>
      <c r="D422" s="36" t="s">
        <v>51</v>
      </c>
      <c r="E422" s="36" t="s">
        <v>169</v>
      </c>
      <c r="F422" s="36" t="s">
        <v>170</v>
      </c>
      <c r="G422" s="36" t="s">
        <v>31</v>
      </c>
      <c r="H422" s="42" t="s">
        <v>174</v>
      </c>
      <c r="I422" s="42" t="s">
        <v>175</v>
      </c>
      <c r="J422" s="42" t="s">
        <v>176</v>
      </c>
      <c r="K422" s="42" t="s">
        <v>27</v>
      </c>
      <c r="L422" s="42" t="s">
        <v>17</v>
      </c>
      <c r="M422" s="42" t="s">
        <v>18</v>
      </c>
      <c r="N422" s="42" t="s">
        <v>29</v>
      </c>
      <c r="O422" s="42" t="s">
        <v>32</v>
      </c>
    </row>
    <row r="423" spans="1:15" ht="15" customHeight="1" x14ac:dyDescent="0.2">
      <c r="A423" s="36">
        <v>2015</v>
      </c>
      <c r="B423" s="36">
        <v>38</v>
      </c>
      <c r="C423" s="36" t="s">
        <v>63</v>
      </c>
      <c r="D423" s="36" t="s">
        <v>51</v>
      </c>
      <c r="E423" s="36" t="s">
        <v>169</v>
      </c>
      <c r="F423" s="36" t="s">
        <v>170</v>
      </c>
      <c r="G423" s="36" t="s">
        <v>39</v>
      </c>
      <c r="H423" s="42" t="s">
        <v>177</v>
      </c>
      <c r="I423" s="42" t="s">
        <v>178</v>
      </c>
      <c r="J423" s="42" t="s">
        <v>179</v>
      </c>
      <c r="K423" s="42" t="s">
        <v>27</v>
      </c>
      <c r="L423" s="42" t="s">
        <v>17</v>
      </c>
      <c r="M423" s="42" t="s">
        <v>18</v>
      </c>
      <c r="N423" s="42" t="s">
        <v>29</v>
      </c>
      <c r="O423" s="42" t="s">
        <v>32</v>
      </c>
    </row>
    <row r="424" spans="1:15" ht="15" customHeight="1" x14ac:dyDescent="0.2">
      <c r="A424" s="36">
        <v>2015</v>
      </c>
      <c r="B424" s="36">
        <v>38</v>
      </c>
      <c r="C424" s="36" t="s">
        <v>63</v>
      </c>
      <c r="D424" s="36" t="s">
        <v>51</v>
      </c>
      <c r="E424" s="36" t="s">
        <v>169</v>
      </c>
      <c r="F424" s="36" t="s">
        <v>170</v>
      </c>
      <c r="G424" s="36" t="s">
        <v>39</v>
      </c>
      <c r="H424" s="42" t="s">
        <v>180</v>
      </c>
      <c r="I424" s="42" t="s">
        <v>181</v>
      </c>
      <c r="J424" s="42" t="s">
        <v>182</v>
      </c>
      <c r="K424" s="42" t="s">
        <v>27</v>
      </c>
      <c r="L424" s="42" t="s">
        <v>17</v>
      </c>
      <c r="M424" s="42" t="s">
        <v>18</v>
      </c>
      <c r="N424" s="42" t="s">
        <v>29</v>
      </c>
      <c r="O424" s="42" t="s">
        <v>32</v>
      </c>
    </row>
    <row r="425" spans="1:15" ht="15" customHeight="1" x14ac:dyDescent="0.2">
      <c r="A425" s="36">
        <v>2015</v>
      </c>
      <c r="B425" s="36">
        <v>38</v>
      </c>
      <c r="C425" s="36" t="s">
        <v>63</v>
      </c>
      <c r="D425" s="36" t="s">
        <v>51</v>
      </c>
      <c r="E425" s="36" t="s">
        <v>183</v>
      </c>
      <c r="F425" s="36" t="s">
        <v>184</v>
      </c>
      <c r="G425" s="36" t="s">
        <v>2</v>
      </c>
      <c r="H425" s="42" t="s">
        <v>90</v>
      </c>
      <c r="I425" s="42" t="s">
        <v>91</v>
      </c>
      <c r="J425" s="42" t="s">
        <v>92</v>
      </c>
      <c r="K425" s="42" t="s">
        <v>27</v>
      </c>
      <c r="L425" s="42" t="s">
        <v>17</v>
      </c>
      <c r="M425" s="42" t="s">
        <v>22</v>
      </c>
      <c r="N425" s="42" t="s">
        <v>19</v>
      </c>
      <c r="O425" s="42" t="s">
        <v>20</v>
      </c>
    </row>
    <row r="426" spans="1:15" ht="15" customHeight="1" x14ac:dyDescent="0.2">
      <c r="A426" s="36">
        <v>2015</v>
      </c>
      <c r="B426" s="36">
        <v>38</v>
      </c>
      <c r="C426" s="36" t="s">
        <v>63</v>
      </c>
      <c r="D426" s="36" t="s">
        <v>51</v>
      </c>
      <c r="E426" s="36" t="s">
        <v>183</v>
      </c>
      <c r="F426" s="36" t="s">
        <v>184</v>
      </c>
      <c r="G426" s="36" t="s">
        <v>2</v>
      </c>
      <c r="H426" s="43" t="s">
        <v>15</v>
      </c>
      <c r="I426" s="43" t="s">
        <v>88</v>
      </c>
      <c r="J426" s="43" t="s">
        <v>89</v>
      </c>
      <c r="K426" s="43" t="s">
        <v>27</v>
      </c>
      <c r="L426" s="43" t="s">
        <v>17</v>
      </c>
      <c r="M426" s="43" t="s">
        <v>22</v>
      </c>
      <c r="N426" s="43" t="s">
        <v>19</v>
      </c>
      <c r="O426" s="43" t="s">
        <v>20</v>
      </c>
    </row>
    <row r="427" spans="1:15" ht="15" customHeight="1" x14ac:dyDescent="0.2">
      <c r="A427" s="36">
        <v>2015</v>
      </c>
      <c r="B427" s="36">
        <v>38</v>
      </c>
      <c r="C427" s="36" t="s">
        <v>63</v>
      </c>
      <c r="D427" s="36" t="s">
        <v>51</v>
      </c>
      <c r="E427" s="36" t="s">
        <v>183</v>
      </c>
      <c r="F427" s="36" t="s">
        <v>184</v>
      </c>
      <c r="G427" s="36" t="s">
        <v>23</v>
      </c>
      <c r="H427" s="42" t="s">
        <v>185</v>
      </c>
      <c r="I427" s="42" t="s">
        <v>186</v>
      </c>
      <c r="J427" s="42" t="s">
        <v>187</v>
      </c>
      <c r="K427" s="42" t="s">
        <v>27</v>
      </c>
      <c r="L427" s="42" t="s">
        <v>17</v>
      </c>
      <c r="M427" s="42" t="s">
        <v>22</v>
      </c>
      <c r="N427" s="42" t="s">
        <v>19</v>
      </c>
      <c r="O427" s="42" t="s">
        <v>20</v>
      </c>
    </row>
    <row r="428" spans="1:15" ht="15" customHeight="1" x14ac:dyDescent="0.2">
      <c r="A428" s="36">
        <v>2015</v>
      </c>
      <c r="B428" s="36">
        <v>38</v>
      </c>
      <c r="C428" s="36" t="s">
        <v>63</v>
      </c>
      <c r="D428" s="36" t="s">
        <v>51</v>
      </c>
      <c r="E428" s="36" t="s">
        <v>183</v>
      </c>
      <c r="F428" s="36" t="s">
        <v>184</v>
      </c>
      <c r="G428" s="36" t="s">
        <v>23</v>
      </c>
      <c r="H428" s="42" t="s">
        <v>188</v>
      </c>
      <c r="I428" s="42" t="s">
        <v>189</v>
      </c>
      <c r="J428" s="42" t="s">
        <v>190</v>
      </c>
      <c r="K428" s="42" t="s">
        <v>27</v>
      </c>
      <c r="L428" s="42" t="s">
        <v>17</v>
      </c>
      <c r="M428" s="42" t="s">
        <v>22</v>
      </c>
      <c r="N428" s="42" t="s">
        <v>19</v>
      </c>
      <c r="O428" s="42" t="s">
        <v>20</v>
      </c>
    </row>
    <row r="429" spans="1:15" ht="15" customHeight="1" x14ac:dyDescent="0.2">
      <c r="A429" s="36">
        <v>2015</v>
      </c>
      <c r="B429" s="36">
        <v>38</v>
      </c>
      <c r="C429" s="36" t="s">
        <v>63</v>
      </c>
      <c r="D429" s="36" t="s">
        <v>51</v>
      </c>
      <c r="E429" s="36" t="s">
        <v>183</v>
      </c>
      <c r="F429" s="36" t="s">
        <v>184</v>
      </c>
      <c r="G429" s="36" t="s">
        <v>23</v>
      </c>
      <c r="H429" s="42" t="s">
        <v>191</v>
      </c>
      <c r="I429" s="42" t="s">
        <v>192</v>
      </c>
      <c r="J429" s="42" t="s">
        <v>193</v>
      </c>
      <c r="K429" s="42" t="s">
        <v>27</v>
      </c>
      <c r="L429" s="42" t="s">
        <v>17</v>
      </c>
      <c r="M429" s="42" t="s">
        <v>22</v>
      </c>
      <c r="N429" s="42" t="s">
        <v>19</v>
      </c>
      <c r="O429" s="42" t="s">
        <v>20</v>
      </c>
    </row>
    <row r="430" spans="1:15" ht="15" customHeight="1" x14ac:dyDescent="0.2">
      <c r="A430" s="36">
        <v>2015</v>
      </c>
      <c r="B430" s="36">
        <v>38</v>
      </c>
      <c r="C430" s="36" t="s">
        <v>63</v>
      </c>
      <c r="D430" s="36" t="s">
        <v>51</v>
      </c>
      <c r="E430" s="36" t="s">
        <v>183</v>
      </c>
      <c r="F430" s="36" t="s">
        <v>184</v>
      </c>
      <c r="G430" s="36" t="s">
        <v>31</v>
      </c>
      <c r="H430" s="42" t="s">
        <v>194</v>
      </c>
      <c r="I430" s="42" t="s">
        <v>195</v>
      </c>
      <c r="J430" s="42" t="s">
        <v>196</v>
      </c>
      <c r="K430" s="42" t="s">
        <v>27</v>
      </c>
      <c r="L430" s="42" t="s">
        <v>17</v>
      </c>
      <c r="M430" s="42" t="s">
        <v>18</v>
      </c>
      <c r="N430" s="42" t="s">
        <v>29</v>
      </c>
      <c r="O430" s="42" t="s">
        <v>20</v>
      </c>
    </row>
    <row r="431" spans="1:15" ht="15" customHeight="1" x14ac:dyDescent="0.2">
      <c r="A431" s="36">
        <v>2015</v>
      </c>
      <c r="B431" s="36">
        <v>38</v>
      </c>
      <c r="C431" s="36" t="s">
        <v>63</v>
      </c>
      <c r="D431" s="36" t="s">
        <v>51</v>
      </c>
      <c r="E431" s="36" t="s">
        <v>183</v>
      </c>
      <c r="F431" s="36" t="s">
        <v>184</v>
      </c>
      <c r="G431" s="36" t="s">
        <v>31</v>
      </c>
      <c r="H431" s="42" t="s">
        <v>197</v>
      </c>
      <c r="I431" s="42" t="s">
        <v>198</v>
      </c>
      <c r="J431" s="42" t="s">
        <v>199</v>
      </c>
      <c r="K431" s="42" t="s">
        <v>27</v>
      </c>
      <c r="L431" s="42" t="s">
        <v>17</v>
      </c>
      <c r="M431" s="42" t="s">
        <v>18</v>
      </c>
      <c r="N431" s="42" t="s">
        <v>29</v>
      </c>
      <c r="O431" s="42" t="s">
        <v>20</v>
      </c>
    </row>
    <row r="432" spans="1:15" ht="15" customHeight="1" x14ac:dyDescent="0.2">
      <c r="A432" s="36">
        <v>2015</v>
      </c>
      <c r="B432" s="36">
        <v>38</v>
      </c>
      <c r="C432" s="36" t="s">
        <v>63</v>
      </c>
      <c r="D432" s="36" t="s">
        <v>51</v>
      </c>
      <c r="E432" s="36" t="s">
        <v>183</v>
      </c>
      <c r="F432" s="36" t="s">
        <v>184</v>
      </c>
      <c r="G432" s="36" t="s">
        <v>31</v>
      </c>
      <c r="H432" s="42" t="s">
        <v>200</v>
      </c>
      <c r="I432" s="42" t="s">
        <v>201</v>
      </c>
      <c r="J432" s="42" t="s">
        <v>202</v>
      </c>
      <c r="K432" s="42" t="s">
        <v>27</v>
      </c>
      <c r="L432" s="42" t="s">
        <v>17</v>
      </c>
      <c r="M432" s="42" t="s">
        <v>18</v>
      </c>
      <c r="N432" s="42" t="s">
        <v>29</v>
      </c>
      <c r="O432" s="42" t="s">
        <v>20</v>
      </c>
    </row>
    <row r="433" spans="1:15" ht="15" customHeight="1" x14ac:dyDescent="0.2">
      <c r="A433" s="36">
        <v>2015</v>
      </c>
      <c r="B433" s="36">
        <v>38</v>
      </c>
      <c r="C433" s="36" t="s">
        <v>63</v>
      </c>
      <c r="D433" s="36" t="s">
        <v>51</v>
      </c>
      <c r="E433" s="36" t="s">
        <v>183</v>
      </c>
      <c r="F433" s="36" t="s">
        <v>184</v>
      </c>
      <c r="G433" s="36" t="s">
        <v>39</v>
      </c>
      <c r="H433" s="42" t="s">
        <v>203</v>
      </c>
      <c r="I433" s="42" t="s">
        <v>204</v>
      </c>
      <c r="J433" s="42" t="s">
        <v>205</v>
      </c>
      <c r="K433" s="42" t="s">
        <v>27</v>
      </c>
      <c r="L433" s="42" t="s">
        <v>17</v>
      </c>
      <c r="M433" s="42" t="s">
        <v>18</v>
      </c>
      <c r="N433" s="42" t="s">
        <v>29</v>
      </c>
      <c r="O433" s="42" t="s">
        <v>20</v>
      </c>
    </row>
    <row r="434" spans="1:15" ht="15" customHeight="1" x14ac:dyDescent="0.2">
      <c r="A434" s="36">
        <v>2015</v>
      </c>
      <c r="B434" s="36">
        <v>38</v>
      </c>
      <c r="C434" s="36" t="s">
        <v>63</v>
      </c>
      <c r="D434" s="36" t="s">
        <v>51</v>
      </c>
      <c r="E434" s="36" t="s">
        <v>183</v>
      </c>
      <c r="F434" s="36" t="s">
        <v>184</v>
      </c>
      <c r="G434" s="36" t="s">
        <v>39</v>
      </c>
      <c r="H434" s="42" t="s">
        <v>206</v>
      </c>
      <c r="I434" s="42" t="s">
        <v>207</v>
      </c>
      <c r="J434" s="42" t="s">
        <v>208</v>
      </c>
      <c r="K434" s="42" t="s">
        <v>27</v>
      </c>
      <c r="L434" s="42" t="s">
        <v>17</v>
      </c>
      <c r="M434" s="42" t="s">
        <v>18</v>
      </c>
      <c r="N434" s="42" t="s">
        <v>29</v>
      </c>
      <c r="O434" s="42" t="s">
        <v>20</v>
      </c>
    </row>
    <row r="435" spans="1:15" ht="15" customHeight="1" x14ac:dyDescent="0.2">
      <c r="A435" s="36">
        <v>2015</v>
      </c>
      <c r="B435" s="36">
        <v>38</v>
      </c>
      <c r="C435" s="36" t="s">
        <v>63</v>
      </c>
      <c r="D435" s="36" t="s">
        <v>51</v>
      </c>
      <c r="E435" s="36" t="s">
        <v>183</v>
      </c>
      <c r="F435" s="36" t="s">
        <v>184</v>
      </c>
      <c r="G435" s="36" t="s">
        <v>39</v>
      </c>
      <c r="H435" s="42" t="s">
        <v>209</v>
      </c>
      <c r="I435" s="42" t="s">
        <v>210</v>
      </c>
      <c r="J435" s="42" t="s">
        <v>211</v>
      </c>
      <c r="K435" s="42" t="s">
        <v>27</v>
      </c>
      <c r="L435" s="42" t="s">
        <v>17</v>
      </c>
      <c r="M435" s="42" t="s">
        <v>18</v>
      </c>
      <c r="N435" s="42" t="s">
        <v>29</v>
      </c>
      <c r="O435" s="42" t="s">
        <v>20</v>
      </c>
    </row>
    <row r="436" spans="1:15" ht="15" customHeight="1" x14ac:dyDescent="0.2">
      <c r="A436" s="36">
        <v>2015</v>
      </c>
      <c r="B436" s="36">
        <v>38</v>
      </c>
      <c r="C436" s="36" t="s">
        <v>63</v>
      </c>
      <c r="D436" s="36" t="s">
        <v>51</v>
      </c>
      <c r="E436" s="36" t="s">
        <v>212</v>
      </c>
      <c r="F436" s="36" t="s">
        <v>213</v>
      </c>
      <c r="G436" s="36" t="s">
        <v>2</v>
      </c>
      <c r="H436" s="42" t="s">
        <v>90</v>
      </c>
      <c r="I436" s="42" t="s">
        <v>91</v>
      </c>
      <c r="J436" s="42" t="s">
        <v>92</v>
      </c>
      <c r="K436" s="42" t="s">
        <v>27</v>
      </c>
      <c r="L436" s="42" t="s">
        <v>17</v>
      </c>
      <c r="M436" s="42" t="s">
        <v>22</v>
      </c>
      <c r="N436" s="42" t="s">
        <v>19</v>
      </c>
      <c r="O436" s="42" t="s">
        <v>20</v>
      </c>
    </row>
    <row r="437" spans="1:15" ht="15" customHeight="1" x14ac:dyDescent="0.2">
      <c r="A437" s="36">
        <v>2015</v>
      </c>
      <c r="B437" s="36">
        <v>38</v>
      </c>
      <c r="C437" s="36" t="s">
        <v>63</v>
      </c>
      <c r="D437" s="36" t="s">
        <v>51</v>
      </c>
      <c r="E437" s="36" t="s">
        <v>212</v>
      </c>
      <c r="F437" s="36" t="s">
        <v>213</v>
      </c>
      <c r="G437" s="36" t="s">
        <v>2</v>
      </c>
      <c r="H437" s="43" t="s">
        <v>15</v>
      </c>
      <c r="I437" s="43" t="s">
        <v>88</v>
      </c>
      <c r="J437" s="43" t="s">
        <v>89</v>
      </c>
      <c r="K437" s="43" t="s">
        <v>27</v>
      </c>
      <c r="L437" s="43" t="s">
        <v>17</v>
      </c>
      <c r="M437" s="43" t="s">
        <v>22</v>
      </c>
      <c r="N437" s="43" t="s">
        <v>19</v>
      </c>
      <c r="O437" s="43" t="s">
        <v>20</v>
      </c>
    </row>
    <row r="438" spans="1:15" ht="15" customHeight="1" x14ac:dyDescent="0.2">
      <c r="A438" s="36">
        <v>2015</v>
      </c>
      <c r="B438" s="36">
        <v>38</v>
      </c>
      <c r="C438" s="36" t="s">
        <v>63</v>
      </c>
      <c r="D438" s="36" t="s">
        <v>51</v>
      </c>
      <c r="E438" s="36" t="s">
        <v>212</v>
      </c>
      <c r="F438" s="36" t="s">
        <v>213</v>
      </c>
      <c r="G438" s="36" t="s">
        <v>23</v>
      </c>
      <c r="H438" s="42" t="s">
        <v>214</v>
      </c>
      <c r="I438" s="42" t="s">
        <v>215</v>
      </c>
      <c r="J438" s="42" t="s">
        <v>216</v>
      </c>
      <c r="K438" s="42" t="s">
        <v>16</v>
      </c>
      <c r="L438" s="42" t="s">
        <v>217</v>
      </c>
      <c r="M438" s="42" t="s">
        <v>22</v>
      </c>
      <c r="N438" s="42" t="s">
        <v>19</v>
      </c>
      <c r="O438" s="42" t="s">
        <v>20</v>
      </c>
    </row>
    <row r="439" spans="1:15" ht="15" customHeight="1" x14ac:dyDescent="0.2">
      <c r="A439" s="36">
        <v>2015</v>
      </c>
      <c r="B439" s="36">
        <v>38</v>
      </c>
      <c r="C439" s="36" t="s">
        <v>63</v>
      </c>
      <c r="D439" s="36" t="s">
        <v>51</v>
      </c>
      <c r="E439" s="36" t="s">
        <v>212</v>
      </c>
      <c r="F439" s="36" t="s">
        <v>213</v>
      </c>
      <c r="G439" s="36" t="s">
        <v>31</v>
      </c>
      <c r="H439" s="42" t="s">
        <v>218</v>
      </c>
      <c r="I439" s="42" t="s">
        <v>219</v>
      </c>
      <c r="J439" s="42" t="s">
        <v>220</v>
      </c>
      <c r="K439" s="42" t="s">
        <v>27</v>
      </c>
      <c r="L439" s="42" t="s">
        <v>17</v>
      </c>
      <c r="M439" s="42" t="s">
        <v>18</v>
      </c>
      <c r="N439" s="42" t="s">
        <v>19</v>
      </c>
      <c r="O439" s="42" t="s">
        <v>20</v>
      </c>
    </row>
    <row r="440" spans="1:15" ht="15" customHeight="1" x14ac:dyDescent="0.2">
      <c r="A440" s="36">
        <v>2015</v>
      </c>
      <c r="B440" s="36">
        <v>38</v>
      </c>
      <c r="C440" s="36" t="s">
        <v>63</v>
      </c>
      <c r="D440" s="36" t="s">
        <v>51</v>
      </c>
      <c r="E440" s="36" t="s">
        <v>212</v>
      </c>
      <c r="F440" s="36" t="s">
        <v>213</v>
      </c>
      <c r="G440" s="36" t="s">
        <v>39</v>
      </c>
      <c r="H440" s="42" t="s">
        <v>221</v>
      </c>
      <c r="I440" s="42" t="s">
        <v>222</v>
      </c>
      <c r="J440" s="42" t="s">
        <v>223</v>
      </c>
      <c r="K440" s="42" t="s">
        <v>27</v>
      </c>
      <c r="L440" s="42" t="s">
        <v>17</v>
      </c>
      <c r="M440" s="42" t="s">
        <v>18</v>
      </c>
      <c r="N440" s="42" t="s">
        <v>19</v>
      </c>
      <c r="O440" s="42" t="s">
        <v>20</v>
      </c>
    </row>
    <row r="441" spans="1:15" ht="15" customHeight="1" x14ac:dyDescent="0.2">
      <c r="A441" s="36">
        <v>2015</v>
      </c>
      <c r="B441" s="36">
        <v>38</v>
      </c>
      <c r="C441" s="36" t="s">
        <v>63</v>
      </c>
      <c r="D441" s="36" t="s">
        <v>51</v>
      </c>
      <c r="E441" s="36" t="s">
        <v>212</v>
      </c>
      <c r="F441" s="36" t="s">
        <v>213</v>
      </c>
      <c r="G441" s="36" t="s">
        <v>39</v>
      </c>
      <c r="H441" s="42" t="s">
        <v>224</v>
      </c>
      <c r="I441" s="42" t="s">
        <v>225</v>
      </c>
      <c r="J441" s="42" t="s">
        <v>226</v>
      </c>
      <c r="K441" s="42" t="s">
        <v>27</v>
      </c>
      <c r="L441" s="42" t="s">
        <v>17</v>
      </c>
      <c r="M441" s="42" t="s">
        <v>18</v>
      </c>
      <c r="N441" s="42" t="s">
        <v>19</v>
      </c>
      <c r="O441" s="42" t="s">
        <v>40</v>
      </c>
    </row>
    <row r="442" spans="1:15" ht="15" customHeight="1" x14ac:dyDescent="0.2">
      <c r="A442" s="36">
        <v>2015</v>
      </c>
      <c r="B442" s="36">
        <v>38</v>
      </c>
      <c r="C442" s="36" t="s">
        <v>63</v>
      </c>
      <c r="D442" s="36" t="s">
        <v>51</v>
      </c>
      <c r="E442" s="36" t="s">
        <v>227</v>
      </c>
      <c r="F442" s="36" t="s">
        <v>228</v>
      </c>
      <c r="G442" s="36" t="s">
        <v>2</v>
      </c>
      <c r="H442" s="42" t="s">
        <v>90</v>
      </c>
      <c r="I442" s="42" t="s">
        <v>91</v>
      </c>
      <c r="J442" s="42" t="s">
        <v>92</v>
      </c>
      <c r="K442" s="42" t="s">
        <v>27</v>
      </c>
      <c r="L442" s="42" t="s">
        <v>17</v>
      </c>
      <c r="M442" s="42" t="s">
        <v>22</v>
      </c>
      <c r="N442" s="42" t="s">
        <v>19</v>
      </c>
      <c r="O442" s="42" t="s">
        <v>20</v>
      </c>
    </row>
    <row r="443" spans="1:15" ht="15" customHeight="1" x14ac:dyDescent="0.2">
      <c r="A443" s="36">
        <v>2015</v>
      </c>
      <c r="B443" s="36">
        <v>38</v>
      </c>
      <c r="C443" s="36" t="s">
        <v>63</v>
      </c>
      <c r="D443" s="36" t="s">
        <v>51</v>
      </c>
      <c r="E443" s="36" t="s">
        <v>227</v>
      </c>
      <c r="F443" s="36" t="s">
        <v>228</v>
      </c>
      <c r="G443" s="36" t="s">
        <v>2</v>
      </c>
      <c r="H443" s="43" t="s">
        <v>15</v>
      </c>
      <c r="I443" s="43" t="s">
        <v>88</v>
      </c>
      <c r="J443" s="43" t="s">
        <v>89</v>
      </c>
      <c r="K443" s="43" t="s">
        <v>27</v>
      </c>
      <c r="L443" s="43" t="s">
        <v>17</v>
      </c>
      <c r="M443" s="43" t="s">
        <v>22</v>
      </c>
      <c r="N443" s="43" t="s">
        <v>19</v>
      </c>
      <c r="O443" s="43" t="s">
        <v>20</v>
      </c>
    </row>
    <row r="444" spans="1:15" ht="15" customHeight="1" x14ac:dyDescent="0.2">
      <c r="A444" s="36">
        <v>2015</v>
      </c>
      <c r="B444" s="36">
        <v>38</v>
      </c>
      <c r="C444" s="36" t="s">
        <v>63</v>
      </c>
      <c r="D444" s="36" t="s">
        <v>51</v>
      </c>
      <c r="E444" s="36" t="s">
        <v>227</v>
      </c>
      <c r="F444" s="36" t="s">
        <v>228</v>
      </c>
      <c r="G444" s="36" t="s">
        <v>23</v>
      </c>
      <c r="H444" s="42" t="s">
        <v>229</v>
      </c>
      <c r="I444" s="42" t="s">
        <v>230</v>
      </c>
      <c r="J444" s="42" t="s">
        <v>231</v>
      </c>
      <c r="K444" s="42" t="s">
        <v>27</v>
      </c>
      <c r="L444" s="42" t="s">
        <v>17</v>
      </c>
      <c r="M444" s="42" t="s">
        <v>22</v>
      </c>
      <c r="N444" s="42" t="s">
        <v>19</v>
      </c>
      <c r="O444" s="42" t="s">
        <v>20</v>
      </c>
    </row>
    <row r="445" spans="1:15" ht="15" customHeight="1" x14ac:dyDescent="0.2">
      <c r="A445" s="36">
        <v>2015</v>
      </c>
      <c r="B445" s="36">
        <v>38</v>
      </c>
      <c r="C445" s="36" t="s">
        <v>63</v>
      </c>
      <c r="D445" s="36" t="s">
        <v>51</v>
      </c>
      <c r="E445" s="36" t="s">
        <v>227</v>
      </c>
      <c r="F445" s="36" t="s">
        <v>228</v>
      </c>
      <c r="G445" s="36" t="s">
        <v>31</v>
      </c>
      <c r="H445" s="42" t="s">
        <v>232</v>
      </c>
      <c r="I445" s="42" t="s">
        <v>233</v>
      </c>
      <c r="J445" s="42" t="s">
        <v>234</v>
      </c>
      <c r="K445" s="42" t="s">
        <v>27</v>
      </c>
      <c r="L445" s="42" t="s">
        <v>17</v>
      </c>
      <c r="M445" s="42" t="s">
        <v>22</v>
      </c>
      <c r="N445" s="42" t="s">
        <v>19</v>
      </c>
      <c r="O445" s="42" t="s">
        <v>20</v>
      </c>
    </row>
    <row r="446" spans="1:15" ht="15" customHeight="1" x14ac:dyDescent="0.2">
      <c r="A446" s="36">
        <v>2015</v>
      </c>
      <c r="B446" s="36">
        <v>38</v>
      </c>
      <c r="C446" s="36" t="s">
        <v>63</v>
      </c>
      <c r="D446" s="36" t="s">
        <v>51</v>
      </c>
      <c r="E446" s="36" t="s">
        <v>227</v>
      </c>
      <c r="F446" s="36" t="s">
        <v>228</v>
      </c>
      <c r="G446" s="36" t="s">
        <v>31</v>
      </c>
      <c r="H446" s="42" t="s">
        <v>235</v>
      </c>
      <c r="I446" s="42" t="s">
        <v>236</v>
      </c>
      <c r="J446" s="42" t="s">
        <v>237</v>
      </c>
      <c r="K446" s="42" t="s">
        <v>27</v>
      </c>
      <c r="L446" s="42" t="s">
        <v>17</v>
      </c>
      <c r="M446" s="42" t="s">
        <v>18</v>
      </c>
      <c r="N446" s="42" t="s">
        <v>19</v>
      </c>
      <c r="O446" s="42" t="s">
        <v>20</v>
      </c>
    </row>
    <row r="447" spans="1:15" ht="15" customHeight="1" x14ac:dyDescent="0.2">
      <c r="A447" s="36">
        <v>2015</v>
      </c>
      <c r="B447" s="36">
        <v>38</v>
      </c>
      <c r="C447" s="36" t="s">
        <v>63</v>
      </c>
      <c r="D447" s="36" t="s">
        <v>51</v>
      </c>
      <c r="E447" s="36" t="s">
        <v>227</v>
      </c>
      <c r="F447" s="36" t="s">
        <v>228</v>
      </c>
      <c r="G447" s="36" t="s">
        <v>31</v>
      </c>
      <c r="H447" s="42" t="s">
        <v>238</v>
      </c>
      <c r="I447" s="42" t="s">
        <v>239</v>
      </c>
      <c r="J447" s="42" t="s">
        <v>240</v>
      </c>
      <c r="K447" s="42" t="s">
        <v>27</v>
      </c>
      <c r="L447" s="42" t="s">
        <v>17</v>
      </c>
      <c r="M447" s="42" t="s">
        <v>22</v>
      </c>
      <c r="N447" s="42" t="s">
        <v>19</v>
      </c>
      <c r="O447" s="42" t="s">
        <v>20</v>
      </c>
    </row>
    <row r="448" spans="1:15" ht="15" customHeight="1" x14ac:dyDescent="0.2">
      <c r="A448" s="36">
        <v>2015</v>
      </c>
      <c r="B448" s="36">
        <v>38</v>
      </c>
      <c r="C448" s="36" t="s">
        <v>63</v>
      </c>
      <c r="D448" s="36" t="s">
        <v>51</v>
      </c>
      <c r="E448" s="36" t="s">
        <v>227</v>
      </c>
      <c r="F448" s="36" t="s">
        <v>228</v>
      </c>
      <c r="G448" s="36" t="s">
        <v>31</v>
      </c>
      <c r="H448" s="42" t="s">
        <v>241</v>
      </c>
      <c r="I448" s="42" t="s">
        <v>242</v>
      </c>
      <c r="J448" s="42" t="s">
        <v>243</v>
      </c>
      <c r="K448" s="42" t="s">
        <v>27</v>
      </c>
      <c r="L448" s="42" t="s">
        <v>17</v>
      </c>
      <c r="M448" s="42" t="s">
        <v>18</v>
      </c>
      <c r="N448" s="42" t="s">
        <v>19</v>
      </c>
      <c r="O448" s="42" t="s">
        <v>20</v>
      </c>
    </row>
    <row r="449" spans="1:15" ht="15" customHeight="1" x14ac:dyDescent="0.2">
      <c r="A449" s="36">
        <v>2015</v>
      </c>
      <c r="B449" s="36">
        <v>38</v>
      </c>
      <c r="C449" s="36" t="s">
        <v>63</v>
      </c>
      <c r="D449" s="36" t="s">
        <v>51</v>
      </c>
      <c r="E449" s="36" t="s">
        <v>227</v>
      </c>
      <c r="F449" s="36" t="s">
        <v>228</v>
      </c>
      <c r="G449" s="36" t="s">
        <v>39</v>
      </c>
      <c r="H449" s="42" t="s">
        <v>244</v>
      </c>
      <c r="I449" s="42" t="s">
        <v>245</v>
      </c>
      <c r="J449" s="42" t="s">
        <v>246</v>
      </c>
      <c r="K449" s="42" t="s">
        <v>27</v>
      </c>
      <c r="L449" s="42" t="s">
        <v>17</v>
      </c>
      <c r="M449" s="42" t="s">
        <v>18</v>
      </c>
      <c r="N449" s="42" t="s">
        <v>29</v>
      </c>
      <c r="O449" s="42" t="s">
        <v>20</v>
      </c>
    </row>
    <row r="450" spans="1:15" ht="15" customHeight="1" x14ac:dyDescent="0.2">
      <c r="A450" s="36">
        <v>2015</v>
      </c>
      <c r="B450" s="36">
        <v>38</v>
      </c>
      <c r="C450" s="36" t="s">
        <v>63</v>
      </c>
      <c r="D450" s="36" t="s">
        <v>51</v>
      </c>
      <c r="E450" s="36" t="s">
        <v>227</v>
      </c>
      <c r="F450" s="36" t="s">
        <v>228</v>
      </c>
      <c r="G450" s="36" t="s">
        <v>39</v>
      </c>
      <c r="H450" s="42" t="s">
        <v>247</v>
      </c>
      <c r="I450" s="42" t="s">
        <v>248</v>
      </c>
      <c r="J450" s="42" t="s">
        <v>249</v>
      </c>
      <c r="K450" s="42" t="s">
        <v>27</v>
      </c>
      <c r="L450" s="42" t="s">
        <v>17</v>
      </c>
      <c r="M450" s="42" t="s">
        <v>18</v>
      </c>
      <c r="N450" s="42" t="s">
        <v>29</v>
      </c>
      <c r="O450" s="42" t="s">
        <v>20</v>
      </c>
    </row>
    <row r="451" spans="1:15" ht="15" customHeight="1" x14ac:dyDescent="0.2">
      <c r="A451" s="36">
        <v>2015</v>
      </c>
      <c r="B451" s="36">
        <v>38</v>
      </c>
      <c r="C451" s="36" t="s">
        <v>63</v>
      </c>
      <c r="D451" s="36" t="s">
        <v>51</v>
      </c>
      <c r="E451" s="36" t="s">
        <v>227</v>
      </c>
      <c r="F451" s="36" t="s">
        <v>228</v>
      </c>
      <c r="G451" s="36" t="s">
        <v>39</v>
      </c>
      <c r="H451" s="42" t="s">
        <v>250</v>
      </c>
      <c r="I451" s="42" t="s">
        <v>251</v>
      </c>
      <c r="J451" s="42" t="s">
        <v>252</v>
      </c>
      <c r="K451" s="42" t="s">
        <v>27</v>
      </c>
      <c r="L451" s="42" t="s">
        <v>17</v>
      </c>
      <c r="M451" s="42" t="s">
        <v>18</v>
      </c>
      <c r="N451" s="42" t="s">
        <v>29</v>
      </c>
      <c r="O451" s="42" t="s">
        <v>20</v>
      </c>
    </row>
    <row r="452" spans="1:15" ht="15" customHeight="1" x14ac:dyDescent="0.2">
      <c r="A452" s="36">
        <v>2015</v>
      </c>
      <c r="B452" s="36">
        <v>38</v>
      </c>
      <c r="C452" s="36" t="s">
        <v>63</v>
      </c>
      <c r="D452" s="36" t="s">
        <v>51</v>
      </c>
      <c r="E452" s="36" t="s">
        <v>227</v>
      </c>
      <c r="F452" s="36" t="s">
        <v>228</v>
      </c>
      <c r="G452" s="36" t="s">
        <v>39</v>
      </c>
      <c r="H452" s="42" t="s">
        <v>253</v>
      </c>
      <c r="I452" s="42" t="s">
        <v>254</v>
      </c>
      <c r="J452" s="42" t="s">
        <v>255</v>
      </c>
      <c r="K452" s="42" t="s">
        <v>27</v>
      </c>
      <c r="L452" s="42" t="s">
        <v>256</v>
      </c>
      <c r="M452" s="42" t="s">
        <v>18</v>
      </c>
      <c r="N452" s="42" t="s">
        <v>29</v>
      </c>
      <c r="O452" s="42" t="s">
        <v>20</v>
      </c>
    </row>
    <row r="453" spans="1:15" ht="15" customHeight="1" x14ac:dyDescent="0.2">
      <c r="A453" s="36">
        <v>2015</v>
      </c>
      <c r="B453" s="36">
        <v>38</v>
      </c>
      <c r="C453" s="36" t="s">
        <v>63</v>
      </c>
      <c r="D453" s="36" t="s">
        <v>51</v>
      </c>
      <c r="E453" s="36" t="s">
        <v>257</v>
      </c>
      <c r="F453" s="36" t="s">
        <v>71</v>
      </c>
      <c r="G453" s="36" t="s">
        <v>2</v>
      </c>
      <c r="H453" s="43" t="s">
        <v>15</v>
      </c>
      <c r="I453" s="43" t="s">
        <v>88</v>
      </c>
      <c r="J453" s="43" t="s">
        <v>89</v>
      </c>
      <c r="K453" s="43" t="s">
        <v>27</v>
      </c>
      <c r="L453" s="43" t="s">
        <v>17</v>
      </c>
      <c r="M453" s="43" t="s">
        <v>22</v>
      </c>
      <c r="N453" s="43" t="s">
        <v>19</v>
      </c>
      <c r="O453" s="43" t="s">
        <v>20</v>
      </c>
    </row>
    <row r="454" spans="1:15" ht="15" customHeight="1" x14ac:dyDescent="0.2">
      <c r="A454" s="36">
        <v>2015</v>
      </c>
      <c r="B454" s="36">
        <v>38</v>
      </c>
      <c r="C454" s="36" t="s">
        <v>63</v>
      </c>
      <c r="D454" s="36" t="s">
        <v>51</v>
      </c>
      <c r="E454" s="36" t="s">
        <v>257</v>
      </c>
      <c r="F454" s="36" t="s">
        <v>71</v>
      </c>
      <c r="G454" s="36" t="s">
        <v>2</v>
      </c>
      <c r="H454" s="44" t="s">
        <v>90</v>
      </c>
      <c r="I454" s="44" t="s">
        <v>90</v>
      </c>
      <c r="J454" s="44" t="s">
        <v>92</v>
      </c>
      <c r="K454" s="44" t="s">
        <v>27</v>
      </c>
      <c r="L454" s="44" t="s">
        <v>17</v>
      </c>
      <c r="M454" s="44" t="s">
        <v>22</v>
      </c>
      <c r="N454" s="44" t="s">
        <v>19</v>
      </c>
      <c r="O454" s="44" t="s">
        <v>20</v>
      </c>
    </row>
    <row r="455" spans="1:15" ht="15" customHeight="1" x14ac:dyDescent="0.2">
      <c r="A455" s="36">
        <v>2015</v>
      </c>
      <c r="B455" s="36">
        <v>38</v>
      </c>
      <c r="C455" s="36" t="s">
        <v>63</v>
      </c>
      <c r="D455" s="36" t="s">
        <v>51</v>
      </c>
      <c r="E455" s="36" t="s">
        <v>257</v>
      </c>
      <c r="F455" s="36" t="s">
        <v>71</v>
      </c>
      <c r="G455" s="36" t="s">
        <v>23</v>
      </c>
      <c r="H455" s="42" t="s">
        <v>258</v>
      </c>
      <c r="I455" s="42" t="s">
        <v>259</v>
      </c>
      <c r="J455" s="42" t="s">
        <v>260</v>
      </c>
      <c r="K455" s="42" t="s">
        <v>27</v>
      </c>
      <c r="L455" s="42" t="s">
        <v>17</v>
      </c>
      <c r="M455" s="42" t="s">
        <v>22</v>
      </c>
      <c r="N455" s="42" t="s">
        <v>19</v>
      </c>
      <c r="O455" s="42" t="s">
        <v>32</v>
      </c>
    </row>
    <row r="456" spans="1:15" ht="15" customHeight="1" x14ac:dyDescent="0.2">
      <c r="A456" s="36">
        <v>2015</v>
      </c>
      <c r="B456" s="36">
        <v>38</v>
      </c>
      <c r="C456" s="36" t="s">
        <v>63</v>
      </c>
      <c r="D456" s="36" t="s">
        <v>51</v>
      </c>
      <c r="E456" s="36" t="s">
        <v>257</v>
      </c>
      <c r="F456" s="36" t="s">
        <v>71</v>
      </c>
      <c r="G456" s="36" t="s">
        <v>31</v>
      </c>
      <c r="H456" s="42" t="s">
        <v>261</v>
      </c>
      <c r="I456" s="42" t="s">
        <v>262</v>
      </c>
      <c r="J456" s="42" t="s">
        <v>263</v>
      </c>
      <c r="K456" s="42" t="s">
        <v>27</v>
      </c>
      <c r="L456" s="42" t="s">
        <v>17</v>
      </c>
      <c r="M456" s="42" t="s">
        <v>22</v>
      </c>
      <c r="N456" s="42" t="s">
        <v>19</v>
      </c>
      <c r="O456" s="42" t="s">
        <v>40</v>
      </c>
    </row>
    <row r="457" spans="1:15" ht="15" customHeight="1" x14ac:dyDescent="0.2">
      <c r="A457" s="36">
        <v>2015</v>
      </c>
      <c r="B457" s="36">
        <v>38</v>
      </c>
      <c r="C457" s="36" t="s">
        <v>63</v>
      </c>
      <c r="D457" s="36" t="s">
        <v>51</v>
      </c>
      <c r="E457" s="36" t="s">
        <v>257</v>
      </c>
      <c r="F457" s="36" t="s">
        <v>71</v>
      </c>
      <c r="G457" s="36" t="s">
        <v>31</v>
      </c>
      <c r="H457" s="42" t="s">
        <v>264</v>
      </c>
      <c r="I457" s="42" t="s">
        <v>265</v>
      </c>
      <c r="J457" s="42" t="s">
        <v>266</v>
      </c>
      <c r="K457" s="42" t="s">
        <v>27</v>
      </c>
      <c r="L457" s="42" t="s">
        <v>17</v>
      </c>
      <c r="M457" s="42" t="s">
        <v>22</v>
      </c>
      <c r="N457" s="42" t="s">
        <v>19</v>
      </c>
      <c r="O457" s="42" t="s">
        <v>40</v>
      </c>
    </row>
    <row r="458" spans="1:15" ht="15" customHeight="1" x14ac:dyDescent="0.2">
      <c r="A458" s="36">
        <v>2015</v>
      </c>
      <c r="B458" s="36">
        <v>38</v>
      </c>
      <c r="C458" s="36" t="s">
        <v>63</v>
      </c>
      <c r="D458" s="36" t="s">
        <v>51</v>
      </c>
      <c r="E458" s="36" t="s">
        <v>257</v>
      </c>
      <c r="F458" s="36" t="s">
        <v>71</v>
      </c>
      <c r="G458" s="36" t="s">
        <v>31</v>
      </c>
      <c r="H458" s="42" t="s">
        <v>267</v>
      </c>
      <c r="I458" s="42" t="s">
        <v>268</v>
      </c>
      <c r="J458" s="42" t="s">
        <v>269</v>
      </c>
      <c r="K458" s="42" t="s">
        <v>27</v>
      </c>
      <c r="L458" s="42" t="s">
        <v>17</v>
      </c>
      <c r="M458" s="42" t="s">
        <v>22</v>
      </c>
      <c r="N458" s="42" t="s">
        <v>132</v>
      </c>
      <c r="O458" s="42" t="s">
        <v>32</v>
      </c>
    </row>
    <row r="459" spans="1:15" ht="15" customHeight="1" x14ac:dyDescent="0.2">
      <c r="A459" s="36">
        <v>2015</v>
      </c>
      <c r="B459" s="36">
        <v>38</v>
      </c>
      <c r="C459" s="36" t="s">
        <v>63</v>
      </c>
      <c r="D459" s="36" t="s">
        <v>51</v>
      </c>
      <c r="E459" s="36" t="s">
        <v>257</v>
      </c>
      <c r="F459" s="36" t="s">
        <v>71</v>
      </c>
      <c r="G459" s="36" t="s">
        <v>39</v>
      </c>
      <c r="H459" s="42" t="s">
        <v>270</v>
      </c>
      <c r="I459" s="42" t="s">
        <v>271</v>
      </c>
      <c r="J459" s="42" t="s">
        <v>272</v>
      </c>
      <c r="K459" s="42" t="s">
        <v>27</v>
      </c>
      <c r="L459" s="42" t="s">
        <v>17</v>
      </c>
      <c r="M459" s="42" t="s">
        <v>18</v>
      </c>
      <c r="N459" s="42" t="s">
        <v>29</v>
      </c>
      <c r="O459" s="42" t="s">
        <v>40</v>
      </c>
    </row>
    <row r="460" spans="1:15" ht="15" customHeight="1" x14ac:dyDescent="0.2">
      <c r="A460" s="36">
        <v>2015</v>
      </c>
      <c r="B460" s="36">
        <v>38</v>
      </c>
      <c r="C460" s="36" t="s">
        <v>63</v>
      </c>
      <c r="D460" s="36" t="s">
        <v>51</v>
      </c>
      <c r="E460" s="36" t="s">
        <v>257</v>
      </c>
      <c r="F460" s="36" t="s">
        <v>71</v>
      </c>
      <c r="G460" s="36" t="s">
        <v>39</v>
      </c>
      <c r="H460" s="42" t="s">
        <v>273</v>
      </c>
      <c r="I460" s="42" t="s">
        <v>274</v>
      </c>
      <c r="J460" s="42" t="s">
        <v>275</v>
      </c>
      <c r="K460" s="42" t="s">
        <v>27</v>
      </c>
      <c r="L460" s="42" t="s">
        <v>17</v>
      </c>
      <c r="M460" s="42" t="s">
        <v>18</v>
      </c>
      <c r="N460" s="42" t="s">
        <v>29</v>
      </c>
      <c r="O460" s="42" t="s">
        <v>40</v>
      </c>
    </row>
    <row r="461" spans="1:15" ht="15" customHeight="1" x14ac:dyDescent="0.2">
      <c r="A461" s="36">
        <v>2015</v>
      </c>
      <c r="B461" s="36">
        <v>38</v>
      </c>
      <c r="C461" s="36" t="s">
        <v>63</v>
      </c>
      <c r="D461" s="36" t="s">
        <v>51</v>
      </c>
      <c r="E461" s="36" t="s">
        <v>257</v>
      </c>
      <c r="F461" s="36" t="s">
        <v>71</v>
      </c>
      <c r="G461" s="36" t="s">
        <v>39</v>
      </c>
      <c r="H461" s="42" t="s">
        <v>276</v>
      </c>
      <c r="I461" s="42" t="s">
        <v>277</v>
      </c>
      <c r="J461" s="42" t="s">
        <v>278</v>
      </c>
      <c r="K461" s="42" t="s">
        <v>27</v>
      </c>
      <c r="L461" s="42" t="s">
        <v>17</v>
      </c>
      <c r="M461" s="42" t="s">
        <v>18</v>
      </c>
      <c r="N461" s="42" t="s">
        <v>29</v>
      </c>
      <c r="O461" s="42" t="s">
        <v>32</v>
      </c>
    </row>
    <row r="462" spans="1:15" ht="15" customHeight="1" x14ac:dyDescent="0.2">
      <c r="A462" s="36">
        <v>2015</v>
      </c>
      <c r="B462" s="36">
        <v>38</v>
      </c>
      <c r="C462" s="36" t="s">
        <v>63</v>
      </c>
      <c r="D462" s="36" t="s">
        <v>51</v>
      </c>
      <c r="E462" s="36" t="s">
        <v>257</v>
      </c>
      <c r="F462" s="36" t="s">
        <v>71</v>
      </c>
      <c r="G462" s="36" t="s">
        <v>39</v>
      </c>
      <c r="H462" s="42" t="s">
        <v>279</v>
      </c>
      <c r="I462" s="42" t="s">
        <v>280</v>
      </c>
      <c r="J462" s="42" t="s">
        <v>281</v>
      </c>
      <c r="K462" s="42" t="s">
        <v>27</v>
      </c>
      <c r="L462" s="42" t="s">
        <v>17</v>
      </c>
      <c r="M462" s="42" t="s">
        <v>18</v>
      </c>
      <c r="N462" s="42" t="s">
        <v>29</v>
      </c>
      <c r="O462" s="42" t="s">
        <v>32</v>
      </c>
    </row>
    <row r="463" spans="1:15" ht="15" customHeight="1" x14ac:dyDescent="0.2">
      <c r="A463" s="36">
        <v>2015</v>
      </c>
      <c r="B463" s="36">
        <v>38</v>
      </c>
      <c r="C463" s="36" t="s">
        <v>63</v>
      </c>
      <c r="D463" s="36" t="s">
        <v>51</v>
      </c>
      <c r="E463" s="36" t="s">
        <v>282</v>
      </c>
      <c r="F463" s="36" t="s">
        <v>67</v>
      </c>
      <c r="G463" s="36" t="s">
        <v>2</v>
      </c>
      <c r="H463" s="43" t="s">
        <v>15</v>
      </c>
      <c r="I463" s="43" t="s">
        <v>88</v>
      </c>
      <c r="J463" s="43" t="s">
        <v>89</v>
      </c>
      <c r="K463" s="43" t="s">
        <v>27</v>
      </c>
      <c r="L463" s="43" t="s">
        <v>17</v>
      </c>
      <c r="M463" s="43" t="s">
        <v>22</v>
      </c>
      <c r="N463" s="43" t="s">
        <v>19</v>
      </c>
      <c r="O463" s="43" t="s">
        <v>20</v>
      </c>
    </row>
    <row r="464" spans="1:15" ht="15" customHeight="1" x14ac:dyDescent="0.2">
      <c r="A464" s="36">
        <v>2015</v>
      </c>
      <c r="B464" s="36">
        <v>38</v>
      </c>
      <c r="C464" s="36" t="s">
        <v>63</v>
      </c>
      <c r="D464" s="36" t="s">
        <v>51</v>
      </c>
      <c r="E464" s="36" t="s">
        <v>282</v>
      </c>
      <c r="F464" s="36" t="s">
        <v>67</v>
      </c>
      <c r="G464" s="36" t="s">
        <v>2</v>
      </c>
      <c r="H464" s="44" t="s">
        <v>90</v>
      </c>
      <c r="I464" s="44" t="s">
        <v>91</v>
      </c>
      <c r="J464" s="44" t="s">
        <v>92</v>
      </c>
      <c r="K464" s="44" t="s">
        <v>27</v>
      </c>
      <c r="L464" s="44" t="s">
        <v>17</v>
      </c>
      <c r="M464" s="44" t="s">
        <v>22</v>
      </c>
      <c r="N464" s="44" t="s">
        <v>19</v>
      </c>
      <c r="O464" s="44" t="s">
        <v>20</v>
      </c>
    </row>
    <row r="465" spans="1:15" ht="15" customHeight="1" x14ac:dyDescent="0.2">
      <c r="A465" s="36">
        <v>2015</v>
      </c>
      <c r="B465" s="36">
        <v>38</v>
      </c>
      <c r="C465" s="36" t="s">
        <v>63</v>
      </c>
      <c r="D465" s="36" t="s">
        <v>51</v>
      </c>
      <c r="E465" s="36" t="s">
        <v>282</v>
      </c>
      <c r="F465" s="36" t="s">
        <v>67</v>
      </c>
      <c r="G465" s="36" t="s">
        <v>23</v>
      </c>
      <c r="H465" s="42" t="s">
        <v>283</v>
      </c>
      <c r="I465" s="42" t="s">
        <v>284</v>
      </c>
      <c r="J465" s="42" t="s">
        <v>285</v>
      </c>
      <c r="K465" s="42" t="s">
        <v>27</v>
      </c>
      <c r="L465" s="42" t="s">
        <v>286</v>
      </c>
      <c r="M465" s="42" t="s">
        <v>22</v>
      </c>
      <c r="N465" s="42" t="s">
        <v>29</v>
      </c>
      <c r="O465" s="42" t="s">
        <v>20</v>
      </c>
    </row>
    <row r="466" spans="1:15" ht="15" customHeight="1" x14ac:dyDescent="0.2">
      <c r="A466" s="36">
        <v>2015</v>
      </c>
      <c r="B466" s="36">
        <v>38</v>
      </c>
      <c r="C466" s="36" t="s">
        <v>63</v>
      </c>
      <c r="D466" s="36" t="s">
        <v>51</v>
      </c>
      <c r="E466" s="36" t="s">
        <v>282</v>
      </c>
      <c r="F466" s="36" t="s">
        <v>67</v>
      </c>
      <c r="G466" s="36" t="s">
        <v>31</v>
      </c>
      <c r="H466" s="42" t="s">
        <v>287</v>
      </c>
      <c r="I466" s="42" t="s">
        <v>288</v>
      </c>
      <c r="J466" s="42" t="s">
        <v>289</v>
      </c>
      <c r="K466" s="42" t="s">
        <v>27</v>
      </c>
      <c r="L466" s="42" t="s">
        <v>17</v>
      </c>
      <c r="M466" s="42" t="s">
        <v>18</v>
      </c>
      <c r="N466" s="42" t="s">
        <v>19</v>
      </c>
      <c r="O466" s="42" t="s">
        <v>20</v>
      </c>
    </row>
    <row r="467" spans="1:15" ht="15" customHeight="1" x14ac:dyDescent="0.2">
      <c r="A467" s="36">
        <v>2015</v>
      </c>
      <c r="B467" s="36">
        <v>38</v>
      </c>
      <c r="C467" s="36" t="s">
        <v>63</v>
      </c>
      <c r="D467" s="36" t="s">
        <v>51</v>
      </c>
      <c r="E467" s="36" t="s">
        <v>282</v>
      </c>
      <c r="F467" s="36" t="s">
        <v>67</v>
      </c>
      <c r="G467" s="36" t="s">
        <v>39</v>
      </c>
      <c r="H467" s="42" t="s">
        <v>290</v>
      </c>
      <c r="I467" s="42" t="s">
        <v>291</v>
      </c>
      <c r="J467" s="42" t="s">
        <v>292</v>
      </c>
      <c r="K467" s="42" t="s">
        <v>27</v>
      </c>
      <c r="L467" s="42" t="s">
        <v>17</v>
      </c>
      <c r="M467" s="42" t="s">
        <v>18</v>
      </c>
      <c r="N467" s="42" t="s">
        <v>29</v>
      </c>
      <c r="O467" s="42" t="s">
        <v>20</v>
      </c>
    </row>
    <row r="468" spans="1:15" ht="15" customHeight="1" x14ac:dyDescent="0.2">
      <c r="A468" s="36">
        <v>2015</v>
      </c>
      <c r="B468" s="36">
        <v>38</v>
      </c>
      <c r="C468" s="36" t="s">
        <v>63</v>
      </c>
      <c r="D468" s="36" t="s">
        <v>51</v>
      </c>
      <c r="E468" s="36" t="s">
        <v>282</v>
      </c>
      <c r="F468" s="36" t="s">
        <v>67</v>
      </c>
      <c r="G468" s="36" t="s">
        <v>39</v>
      </c>
      <c r="H468" s="42" t="s">
        <v>293</v>
      </c>
      <c r="I468" s="42" t="s">
        <v>294</v>
      </c>
      <c r="J468" s="42" t="s">
        <v>295</v>
      </c>
      <c r="K468" s="42" t="s">
        <v>27</v>
      </c>
      <c r="L468" s="42" t="s">
        <v>17</v>
      </c>
      <c r="M468" s="42" t="s">
        <v>18</v>
      </c>
      <c r="N468" s="42" t="s">
        <v>19</v>
      </c>
      <c r="O468" s="42" t="s">
        <v>20</v>
      </c>
    </row>
    <row r="469" spans="1:15" ht="15" customHeight="1" x14ac:dyDescent="0.2">
      <c r="A469" s="36">
        <v>2015</v>
      </c>
      <c r="B469" s="36">
        <v>38</v>
      </c>
      <c r="C469" s="36" t="s">
        <v>63</v>
      </c>
      <c r="D469" s="36" t="s">
        <v>51</v>
      </c>
      <c r="E469" s="36" t="s">
        <v>296</v>
      </c>
      <c r="F469" s="36" t="s">
        <v>297</v>
      </c>
      <c r="G469" s="36" t="s">
        <v>2</v>
      </c>
      <c r="H469" s="42" t="s">
        <v>90</v>
      </c>
      <c r="I469" s="42" t="s">
        <v>91</v>
      </c>
      <c r="J469" s="42" t="s">
        <v>92</v>
      </c>
      <c r="K469" s="42" t="s">
        <v>27</v>
      </c>
      <c r="L469" s="42" t="s">
        <v>17</v>
      </c>
      <c r="M469" s="42" t="s">
        <v>22</v>
      </c>
      <c r="N469" s="42" t="s">
        <v>19</v>
      </c>
      <c r="O469" s="42" t="s">
        <v>20</v>
      </c>
    </row>
    <row r="470" spans="1:15" ht="15" customHeight="1" x14ac:dyDescent="0.2">
      <c r="A470" s="36">
        <v>2015</v>
      </c>
      <c r="B470" s="36">
        <v>38</v>
      </c>
      <c r="C470" s="36" t="s">
        <v>63</v>
      </c>
      <c r="D470" s="36" t="s">
        <v>51</v>
      </c>
      <c r="E470" s="36" t="s">
        <v>296</v>
      </c>
      <c r="F470" s="36" t="s">
        <v>297</v>
      </c>
      <c r="G470" s="36" t="s">
        <v>2</v>
      </c>
      <c r="H470" s="43" t="s">
        <v>15</v>
      </c>
      <c r="I470" s="43" t="s">
        <v>88</v>
      </c>
      <c r="J470" s="43" t="s">
        <v>89</v>
      </c>
      <c r="K470" s="43" t="s">
        <v>27</v>
      </c>
      <c r="L470" s="43" t="s">
        <v>17</v>
      </c>
      <c r="M470" s="43" t="s">
        <v>22</v>
      </c>
      <c r="N470" s="43" t="s">
        <v>19</v>
      </c>
      <c r="O470" s="43" t="s">
        <v>20</v>
      </c>
    </row>
    <row r="471" spans="1:15" ht="15" customHeight="1" x14ac:dyDescent="0.2">
      <c r="A471" s="36">
        <v>2015</v>
      </c>
      <c r="B471" s="36">
        <v>38</v>
      </c>
      <c r="C471" s="36" t="s">
        <v>63</v>
      </c>
      <c r="D471" s="36" t="s">
        <v>51</v>
      </c>
      <c r="E471" s="36" t="s">
        <v>296</v>
      </c>
      <c r="F471" s="36" t="s">
        <v>297</v>
      </c>
      <c r="G471" s="36" t="s">
        <v>23</v>
      </c>
      <c r="H471" s="42" t="s">
        <v>298</v>
      </c>
      <c r="I471" s="42" t="s">
        <v>299</v>
      </c>
      <c r="J471" s="42" t="s">
        <v>300</v>
      </c>
      <c r="K471" s="42" t="s">
        <v>27</v>
      </c>
      <c r="L471" s="42" t="s">
        <v>17</v>
      </c>
      <c r="M471" s="42" t="s">
        <v>22</v>
      </c>
      <c r="N471" s="42" t="s">
        <v>19</v>
      </c>
      <c r="O471" s="42" t="s">
        <v>20</v>
      </c>
    </row>
    <row r="472" spans="1:15" ht="15" customHeight="1" x14ac:dyDescent="0.2">
      <c r="A472" s="36">
        <v>2015</v>
      </c>
      <c r="B472" s="36">
        <v>38</v>
      </c>
      <c r="C472" s="36" t="s">
        <v>63</v>
      </c>
      <c r="D472" s="36" t="s">
        <v>51</v>
      </c>
      <c r="E472" s="36" t="s">
        <v>296</v>
      </c>
      <c r="F472" s="36" t="s">
        <v>297</v>
      </c>
      <c r="G472" s="36" t="s">
        <v>31</v>
      </c>
      <c r="H472" s="42" t="s">
        <v>301</v>
      </c>
      <c r="I472" s="42" t="s">
        <v>302</v>
      </c>
      <c r="J472" s="42" t="s">
        <v>303</v>
      </c>
      <c r="K472" s="42" t="s">
        <v>27</v>
      </c>
      <c r="L472" s="42" t="s">
        <v>17</v>
      </c>
      <c r="M472" s="42" t="s">
        <v>22</v>
      </c>
      <c r="N472" s="42" t="s">
        <v>19</v>
      </c>
      <c r="O472" s="42" t="s">
        <v>20</v>
      </c>
    </row>
    <row r="473" spans="1:15" ht="15" customHeight="1" x14ac:dyDescent="0.2">
      <c r="A473" s="36">
        <v>2015</v>
      </c>
      <c r="B473" s="36">
        <v>38</v>
      </c>
      <c r="C473" s="36" t="s">
        <v>63</v>
      </c>
      <c r="D473" s="36" t="s">
        <v>51</v>
      </c>
      <c r="E473" s="36" t="s">
        <v>296</v>
      </c>
      <c r="F473" s="36" t="s">
        <v>297</v>
      </c>
      <c r="G473" s="36" t="s">
        <v>39</v>
      </c>
      <c r="H473" s="42" t="s">
        <v>304</v>
      </c>
      <c r="I473" s="42" t="s">
        <v>305</v>
      </c>
      <c r="J473" s="42" t="s">
        <v>306</v>
      </c>
      <c r="K473" s="42" t="s">
        <v>27</v>
      </c>
      <c r="L473" s="42" t="s">
        <v>17</v>
      </c>
      <c r="M473" s="42" t="s">
        <v>18</v>
      </c>
      <c r="N473" s="42" t="s">
        <v>29</v>
      </c>
      <c r="O473" s="42" t="s">
        <v>20</v>
      </c>
    </row>
    <row r="474" spans="1:15" ht="15" customHeight="1" x14ac:dyDescent="0.2">
      <c r="A474" s="36">
        <v>2015</v>
      </c>
      <c r="B474" s="36">
        <v>38</v>
      </c>
      <c r="C474" s="36" t="s">
        <v>63</v>
      </c>
      <c r="D474" s="36" t="s">
        <v>51</v>
      </c>
      <c r="E474" s="36" t="s">
        <v>296</v>
      </c>
      <c r="F474" s="36" t="s">
        <v>297</v>
      </c>
      <c r="G474" s="36" t="s">
        <v>39</v>
      </c>
      <c r="H474" s="42" t="s">
        <v>307</v>
      </c>
      <c r="I474" s="42" t="s">
        <v>308</v>
      </c>
      <c r="J474" s="42" t="s">
        <v>309</v>
      </c>
      <c r="K474" s="42" t="s">
        <v>27</v>
      </c>
      <c r="L474" s="42" t="s">
        <v>17</v>
      </c>
      <c r="M474" s="42" t="s">
        <v>18</v>
      </c>
      <c r="N474" s="42" t="s">
        <v>132</v>
      </c>
      <c r="O474" s="42" t="s">
        <v>20</v>
      </c>
    </row>
    <row r="475" spans="1:15" ht="15" customHeight="1" x14ac:dyDescent="0.2">
      <c r="A475" s="36">
        <v>2015</v>
      </c>
      <c r="B475" s="36">
        <v>38</v>
      </c>
      <c r="C475" s="36" t="s">
        <v>63</v>
      </c>
      <c r="D475" s="36" t="s">
        <v>51</v>
      </c>
      <c r="E475" s="36" t="s">
        <v>296</v>
      </c>
      <c r="F475" s="36" t="s">
        <v>297</v>
      </c>
      <c r="G475" s="36" t="s">
        <v>39</v>
      </c>
      <c r="H475" s="42" t="s">
        <v>310</v>
      </c>
      <c r="I475" s="42" t="s">
        <v>311</v>
      </c>
      <c r="J475" s="42" t="s">
        <v>312</v>
      </c>
      <c r="K475" s="42" t="s">
        <v>27</v>
      </c>
      <c r="L475" s="42" t="s">
        <v>17</v>
      </c>
      <c r="M475" s="42" t="s">
        <v>18</v>
      </c>
      <c r="N475" s="42" t="s">
        <v>29</v>
      </c>
      <c r="O475" s="42" t="s">
        <v>20</v>
      </c>
    </row>
    <row r="476" spans="1:15" ht="15" customHeight="1" x14ac:dyDescent="0.2">
      <c r="A476" s="36">
        <v>2015</v>
      </c>
      <c r="B476" s="36">
        <v>38</v>
      </c>
      <c r="C476" s="36" t="s">
        <v>63</v>
      </c>
      <c r="D476" s="36" t="s">
        <v>51</v>
      </c>
      <c r="E476" s="36" t="s">
        <v>313</v>
      </c>
      <c r="F476" s="36" t="s">
        <v>314</v>
      </c>
      <c r="G476" s="36" t="s">
        <v>2</v>
      </c>
      <c r="H476" s="42" t="s">
        <v>90</v>
      </c>
      <c r="I476" s="42" t="s">
        <v>91</v>
      </c>
      <c r="J476" s="42" t="s">
        <v>92</v>
      </c>
      <c r="K476" s="42" t="s">
        <v>27</v>
      </c>
      <c r="L476" s="42" t="s">
        <v>17</v>
      </c>
      <c r="M476" s="42" t="s">
        <v>22</v>
      </c>
      <c r="N476" s="42" t="s">
        <v>19</v>
      </c>
      <c r="O476" s="42" t="s">
        <v>20</v>
      </c>
    </row>
    <row r="477" spans="1:15" ht="15" customHeight="1" x14ac:dyDescent="0.2">
      <c r="A477" s="36">
        <v>2015</v>
      </c>
      <c r="B477" s="36">
        <v>38</v>
      </c>
      <c r="C477" s="36" t="s">
        <v>63</v>
      </c>
      <c r="D477" s="36" t="s">
        <v>51</v>
      </c>
      <c r="E477" s="36" t="s">
        <v>313</v>
      </c>
      <c r="F477" s="36" t="s">
        <v>314</v>
      </c>
      <c r="G477" s="36" t="s">
        <v>2</v>
      </c>
      <c r="H477" s="43" t="s">
        <v>15</v>
      </c>
      <c r="I477" s="43" t="s">
        <v>88</v>
      </c>
      <c r="J477" s="43" t="s">
        <v>89</v>
      </c>
      <c r="K477" s="43" t="s">
        <v>27</v>
      </c>
      <c r="L477" s="43" t="s">
        <v>17</v>
      </c>
      <c r="M477" s="43" t="s">
        <v>22</v>
      </c>
      <c r="N477" s="43" t="s">
        <v>19</v>
      </c>
      <c r="O477" s="43" t="s">
        <v>20</v>
      </c>
    </row>
    <row r="478" spans="1:15" ht="15" customHeight="1" x14ac:dyDescent="0.2">
      <c r="A478" s="36">
        <v>2015</v>
      </c>
      <c r="B478" s="36">
        <v>38</v>
      </c>
      <c r="C478" s="36" t="s">
        <v>63</v>
      </c>
      <c r="D478" s="36" t="s">
        <v>51</v>
      </c>
      <c r="E478" s="36" t="s">
        <v>313</v>
      </c>
      <c r="F478" s="36" t="s">
        <v>314</v>
      </c>
      <c r="G478" s="36" t="s">
        <v>23</v>
      </c>
      <c r="H478" s="42" t="s">
        <v>315</v>
      </c>
      <c r="I478" s="42" t="s">
        <v>316</v>
      </c>
      <c r="J478" s="42" t="s">
        <v>317</v>
      </c>
      <c r="K478" s="42" t="s">
        <v>27</v>
      </c>
      <c r="L478" s="42" t="s">
        <v>17</v>
      </c>
      <c r="M478" s="42" t="s">
        <v>22</v>
      </c>
      <c r="N478" s="42" t="s">
        <v>19</v>
      </c>
      <c r="O478" s="42" t="s">
        <v>40</v>
      </c>
    </row>
    <row r="479" spans="1:15" ht="15" customHeight="1" x14ac:dyDescent="0.2">
      <c r="A479" s="36">
        <v>2015</v>
      </c>
      <c r="B479" s="36">
        <v>38</v>
      </c>
      <c r="C479" s="36" t="s">
        <v>63</v>
      </c>
      <c r="D479" s="36" t="s">
        <v>51</v>
      </c>
      <c r="E479" s="36" t="s">
        <v>313</v>
      </c>
      <c r="F479" s="36" t="s">
        <v>314</v>
      </c>
      <c r="G479" s="36" t="s">
        <v>31</v>
      </c>
      <c r="H479" s="42" t="s">
        <v>318</v>
      </c>
      <c r="I479" s="42" t="s">
        <v>319</v>
      </c>
      <c r="J479" s="42" t="s">
        <v>320</v>
      </c>
      <c r="K479" s="42" t="s">
        <v>27</v>
      </c>
      <c r="L479" s="42" t="s">
        <v>17</v>
      </c>
      <c r="M479" s="42" t="s">
        <v>18</v>
      </c>
      <c r="N479" s="42" t="s">
        <v>29</v>
      </c>
      <c r="O479" s="42" t="s">
        <v>40</v>
      </c>
    </row>
    <row r="480" spans="1:15" ht="15" customHeight="1" x14ac:dyDescent="0.2">
      <c r="A480" s="36">
        <v>2015</v>
      </c>
      <c r="B480" s="36">
        <v>38</v>
      </c>
      <c r="C480" s="36" t="s">
        <v>63</v>
      </c>
      <c r="D480" s="36" t="s">
        <v>51</v>
      </c>
      <c r="E480" s="36" t="s">
        <v>313</v>
      </c>
      <c r="F480" s="36" t="s">
        <v>314</v>
      </c>
      <c r="G480" s="36" t="s">
        <v>39</v>
      </c>
      <c r="H480" s="42" t="s">
        <v>321</v>
      </c>
      <c r="I480" s="42" t="s">
        <v>322</v>
      </c>
      <c r="J480" s="42" t="s">
        <v>323</v>
      </c>
      <c r="K480" s="42" t="s">
        <v>27</v>
      </c>
      <c r="L480" s="42" t="s">
        <v>17</v>
      </c>
      <c r="M480" s="42" t="s">
        <v>18</v>
      </c>
      <c r="N480" s="42" t="s">
        <v>29</v>
      </c>
      <c r="O480" s="42" t="s">
        <v>40</v>
      </c>
    </row>
    <row r="481" spans="1:15" ht="15" customHeight="1" x14ac:dyDescent="0.2">
      <c r="A481" s="36">
        <v>2015</v>
      </c>
      <c r="B481" s="36">
        <v>38</v>
      </c>
      <c r="C481" s="36" t="s">
        <v>63</v>
      </c>
      <c r="D481" s="36" t="s">
        <v>51</v>
      </c>
      <c r="E481" s="36" t="s">
        <v>313</v>
      </c>
      <c r="F481" s="36" t="s">
        <v>314</v>
      </c>
      <c r="G481" s="36" t="s">
        <v>39</v>
      </c>
      <c r="H481" s="42" t="s">
        <v>324</v>
      </c>
      <c r="I481" s="42" t="s">
        <v>324</v>
      </c>
      <c r="J481" s="42" t="s">
        <v>325</v>
      </c>
      <c r="K481" s="42" t="s">
        <v>27</v>
      </c>
      <c r="L481" s="42" t="s">
        <v>17</v>
      </c>
      <c r="M481" s="42" t="s">
        <v>18</v>
      </c>
      <c r="N481" s="42" t="s">
        <v>29</v>
      </c>
      <c r="O481" s="42" t="s">
        <v>40</v>
      </c>
    </row>
    <row r="482" spans="1:15" ht="15" customHeight="1" x14ac:dyDescent="0.2">
      <c r="A482" s="36">
        <v>2015</v>
      </c>
      <c r="B482" s="36">
        <v>38</v>
      </c>
      <c r="C482" s="36" t="s">
        <v>63</v>
      </c>
      <c r="D482" s="36" t="s">
        <v>51</v>
      </c>
      <c r="E482" s="36" t="s">
        <v>326</v>
      </c>
      <c r="F482" s="36" t="s">
        <v>327</v>
      </c>
      <c r="G482" s="36" t="s">
        <v>2</v>
      </c>
      <c r="H482" s="42" t="s">
        <v>90</v>
      </c>
      <c r="I482" s="42" t="s">
        <v>91</v>
      </c>
      <c r="J482" s="42" t="s">
        <v>92</v>
      </c>
      <c r="K482" s="42" t="s">
        <v>27</v>
      </c>
      <c r="L482" s="42" t="s">
        <v>17</v>
      </c>
      <c r="M482" s="42" t="s">
        <v>22</v>
      </c>
      <c r="N482" s="42" t="s">
        <v>19</v>
      </c>
      <c r="O482" s="42" t="s">
        <v>20</v>
      </c>
    </row>
    <row r="483" spans="1:15" ht="15" customHeight="1" x14ac:dyDescent="0.2">
      <c r="A483" s="36">
        <v>2015</v>
      </c>
      <c r="B483" s="36">
        <v>38</v>
      </c>
      <c r="C483" s="36" t="s">
        <v>63</v>
      </c>
      <c r="D483" s="36" t="s">
        <v>51</v>
      </c>
      <c r="E483" s="36" t="s">
        <v>326</v>
      </c>
      <c r="F483" s="36" t="s">
        <v>327</v>
      </c>
      <c r="G483" s="36" t="s">
        <v>2</v>
      </c>
      <c r="H483" s="43" t="s">
        <v>15</v>
      </c>
      <c r="I483" s="43" t="s">
        <v>88</v>
      </c>
      <c r="J483" s="43" t="s">
        <v>89</v>
      </c>
      <c r="K483" s="43" t="s">
        <v>27</v>
      </c>
      <c r="L483" s="43" t="s">
        <v>17</v>
      </c>
      <c r="M483" s="43" t="s">
        <v>22</v>
      </c>
      <c r="N483" s="43" t="s">
        <v>19</v>
      </c>
      <c r="O483" s="43" t="s">
        <v>20</v>
      </c>
    </row>
    <row r="484" spans="1:15" ht="15" customHeight="1" x14ac:dyDescent="0.2">
      <c r="A484" s="36">
        <v>2015</v>
      </c>
      <c r="B484" s="36">
        <v>38</v>
      </c>
      <c r="C484" s="36" t="s">
        <v>63</v>
      </c>
      <c r="D484" s="36" t="s">
        <v>51</v>
      </c>
      <c r="E484" s="36" t="s">
        <v>326</v>
      </c>
      <c r="F484" s="36" t="s">
        <v>327</v>
      </c>
      <c r="G484" s="36" t="s">
        <v>23</v>
      </c>
      <c r="H484" s="42" t="s">
        <v>328</v>
      </c>
      <c r="I484" s="42" t="s">
        <v>329</v>
      </c>
      <c r="J484" s="42" t="s">
        <v>330</v>
      </c>
      <c r="K484" s="42" t="s">
        <v>27</v>
      </c>
      <c r="L484" s="42" t="s">
        <v>17</v>
      </c>
      <c r="M484" s="42" t="s">
        <v>22</v>
      </c>
      <c r="N484" s="42" t="s">
        <v>19</v>
      </c>
      <c r="O484" s="42" t="s">
        <v>20</v>
      </c>
    </row>
    <row r="485" spans="1:15" ht="15" customHeight="1" x14ac:dyDescent="0.2">
      <c r="A485" s="36">
        <v>2015</v>
      </c>
      <c r="B485" s="36">
        <v>38</v>
      </c>
      <c r="C485" s="36" t="s">
        <v>63</v>
      </c>
      <c r="D485" s="36" t="s">
        <v>51</v>
      </c>
      <c r="E485" s="36" t="s">
        <v>326</v>
      </c>
      <c r="F485" s="36" t="s">
        <v>327</v>
      </c>
      <c r="G485" s="36" t="s">
        <v>31</v>
      </c>
      <c r="H485" s="42" t="s">
        <v>331</v>
      </c>
      <c r="I485" s="42" t="s">
        <v>332</v>
      </c>
      <c r="J485" s="42" t="s">
        <v>333</v>
      </c>
      <c r="K485" s="42" t="s">
        <v>27</v>
      </c>
      <c r="L485" s="42" t="s">
        <v>17</v>
      </c>
      <c r="M485" s="42" t="s">
        <v>22</v>
      </c>
      <c r="N485" s="42" t="s">
        <v>19</v>
      </c>
      <c r="O485" s="42" t="s">
        <v>20</v>
      </c>
    </row>
    <row r="486" spans="1:15" ht="15" customHeight="1" x14ac:dyDescent="0.2">
      <c r="A486" s="36">
        <v>2015</v>
      </c>
      <c r="B486" s="36">
        <v>38</v>
      </c>
      <c r="C486" s="36" t="s">
        <v>63</v>
      </c>
      <c r="D486" s="36" t="s">
        <v>51</v>
      </c>
      <c r="E486" s="36" t="s">
        <v>326</v>
      </c>
      <c r="F486" s="36" t="s">
        <v>327</v>
      </c>
      <c r="G486" s="36" t="s">
        <v>39</v>
      </c>
      <c r="H486" s="42" t="s">
        <v>334</v>
      </c>
      <c r="I486" s="42" t="s">
        <v>335</v>
      </c>
      <c r="J486" s="42" t="s">
        <v>336</v>
      </c>
      <c r="K486" s="42" t="s">
        <v>27</v>
      </c>
      <c r="L486" s="42" t="s">
        <v>17</v>
      </c>
      <c r="M486" s="42" t="s">
        <v>18</v>
      </c>
      <c r="N486" s="42" t="s">
        <v>19</v>
      </c>
      <c r="O486" s="42" t="s">
        <v>20</v>
      </c>
    </row>
    <row r="487" spans="1:15" ht="15" customHeight="1" x14ac:dyDescent="0.2">
      <c r="A487" s="36">
        <v>2015</v>
      </c>
      <c r="B487" s="36">
        <v>38</v>
      </c>
      <c r="C487" s="36" t="s">
        <v>63</v>
      </c>
      <c r="D487" s="36" t="s">
        <v>51</v>
      </c>
      <c r="E487" s="36" t="s">
        <v>326</v>
      </c>
      <c r="F487" s="36" t="s">
        <v>327</v>
      </c>
      <c r="G487" s="36" t="s">
        <v>39</v>
      </c>
      <c r="H487" s="42" t="s">
        <v>337</v>
      </c>
      <c r="I487" s="42" t="s">
        <v>338</v>
      </c>
      <c r="J487" s="42" t="s">
        <v>339</v>
      </c>
      <c r="K487" s="42" t="s">
        <v>27</v>
      </c>
      <c r="L487" s="42" t="s">
        <v>17</v>
      </c>
      <c r="M487" s="42" t="s">
        <v>18</v>
      </c>
      <c r="N487" s="42" t="s">
        <v>132</v>
      </c>
      <c r="O487" s="42" t="s">
        <v>20</v>
      </c>
    </row>
    <row r="488" spans="1:15" ht="15" customHeight="1" x14ac:dyDescent="0.2">
      <c r="A488" s="36">
        <v>2015</v>
      </c>
      <c r="B488" s="36">
        <v>38</v>
      </c>
      <c r="C488" s="36" t="s">
        <v>63</v>
      </c>
      <c r="D488" s="36" t="s">
        <v>51</v>
      </c>
      <c r="E488" s="36" t="s">
        <v>326</v>
      </c>
      <c r="F488" s="36" t="s">
        <v>327</v>
      </c>
      <c r="G488" s="36" t="s">
        <v>39</v>
      </c>
      <c r="H488" s="42" t="s">
        <v>340</v>
      </c>
      <c r="I488" s="42" t="s">
        <v>341</v>
      </c>
      <c r="J488" s="42" t="s">
        <v>342</v>
      </c>
      <c r="K488" s="42" t="s">
        <v>27</v>
      </c>
      <c r="L488" s="42" t="s">
        <v>17</v>
      </c>
      <c r="M488" s="42" t="s">
        <v>18</v>
      </c>
      <c r="N488" s="42" t="s">
        <v>19</v>
      </c>
      <c r="O488" s="42" t="s">
        <v>20</v>
      </c>
    </row>
    <row r="489" spans="1:15" ht="15" customHeight="1" x14ac:dyDescent="0.2">
      <c r="A489" s="36">
        <v>2015</v>
      </c>
      <c r="B489" s="36">
        <v>38</v>
      </c>
      <c r="C489" s="36" t="s">
        <v>63</v>
      </c>
      <c r="D489" s="36" t="s">
        <v>51</v>
      </c>
      <c r="E489" s="36" t="s">
        <v>343</v>
      </c>
      <c r="F489" s="36" t="s">
        <v>344</v>
      </c>
      <c r="G489" s="36" t="s">
        <v>2</v>
      </c>
      <c r="H489" s="42" t="s">
        <v>90</v>
      </c>
      <c r="I489" s="42" t="s">
        <v>91</v>
      </c>
      <c r="J489" s="42" t="s">
        <v>92</v>
      </c>
      <c r="K489" s="42" t="s">
        <v>27</v>
      </c>
      <c r="L489" s="42" t="s">
        <v>17</v>
      </c>
      <c r="M489" s="42" t="s">
        <v>22</v>
      </c>
      <c r="N489" s="42" t="s">
        <v>19</v>
      </c>
      <c r="O489" s="42" t="s">
        <v>20</v>
      </c>
    </row>
    <row r="490" spans="1:15" ht="15" customHeight="1" x14ac:dyDescent="0.2">
      <c r="A490" s="36">
        <v>2015</v>
      </c>
      <c r="B490" s="36">
        <v>38</v>
      </c>
      <c r="C490" s="36" t="s">
        <v>63</v>
      </c>
      <c r="D490" s="36" t="s">
        <v>51</v>
      </c>
      <c r="E490" s="36" t="s">
        <v>343</v>
      </c>
      <c r="F490" s="36" t="s">
        <v>344</v>
      </c>
      <c r="G490" s="36" t="s">
        <v>2</v>
      </c>
      <c r="H490" s="43" t="s">
        <v>15</v>
      </c>
      <c r="I490" s="43" t="s">
        <v>88</v>
      </c>
      <c r="J490" s="43" t="s">
        <v>89</v>
      </c>
      <c r="K490" s="43" t="s">
        <v>27</v>
      </c>
      <c r="L490" s="43" t="s">
        <v>17</v>
      </c>
      <c r="M490" s="43" t="s">
        <v>22</v>
      </c>
      <c r="N490" s="43" t="s">
        <v>19</v>
      </c>
      <c r="O490" s="43" t="s">
        <v>20</v>
      </c>
    </row>
    <row r="491" spans="1:15" ht="15" customHeight="1" x14ac:dyDescent="0.2">
      <c r="A491" s="36">
        <v>2015</v>
      </c>
      <c r="B491" s="36">
        <v>38</v>
      </c>
      <c r="C491" s="36" t="s">
        <v>63</v>
      </c>
      <c r="D491" s="36" t="s">
        <v>51</v>
      </c>
      <c r="E491" s="36" t="s">
        <v>343</v>
      </c>
      <c r="F491" s="36" t="s">
        <v>344</v>
      </c>
      <c r="G491" s="36" t="s">
        <v>23</v>
      </c>
      <c r="H491" s="42" t="s">
        <v>345</v>
      </c>
      <c r="I491" s="42" t="s">
        <v>346</v>
      </c>
      <c r="J491" s="42" t="s">
        <v>138</v>
      </c>
      <c r="K491" s="42" t="s">
        <v>27</v>
      </c>
      <c r="L491" s="42" t="s">
        <v>17</v>
      </c>
      <c r="M491" s="42" t="s">
        <v>22</v>
      </c>
      <c r="N491" s="42" t="s">
        <v>19</v>
      </c>
      <c r="O491" s="42" t="s">
        <v>20</v>
      </c>
    </row>
    <row r="492" spans="1:15" ht="15" customHeight="1" x14ac:dyDescent="0.2">
      <c r="A492" s="36">
        <v>2015</v>
      </c>
      <c r="B492" s="36">
        <v>38</v>
      </c>
      <c r="C492" s="36" t="s">
        <v>63</v>
      </c>
      <c r="D492" s="36" t="s">
        <v>51</v>
      </c>
      <c r="E492" s="36" t="s">
        <v>343</v>
      </c>
      <c r="F492" s="36" t="s">
        <v>344</v>
      </c>
      <c r="G492" s="36" t="s">
        <v>31</v>
      </c>
      <c r="H492" s="42" t="s">
        <v>347</v>
      </c>
      <c r="I492" s="42" t="s">
        <v>348</v>
      </c>
      <c r="J492" s="42" t="s">
        <v>349</v>
      </c>
      <c r="K492" s="42" t="s">
        <v>27</v>
      </c>
      <c r="L492" s="42" t="s">
        <v>17</v>
      </c>
      <c r="M492" s="42" t="s">
        <v>22</v>
      </c>
      <c r="N492" s="42" t="s">
        <v>19</v>
      </c>
      <c r="O492" s="42" t="s">
        <v>20</v>
      </c>
    </row>
    <row r="493" spans="1:15" ht="15" customHeight="1" x14ac:dyDescent="0.2">
      <c r="A493" s="36">
        <v>2015</v>
      </c>
      <c r="B493" s="36">
        <v>38</v>
      </c>
      <c r="C493" s="36" t="s">
        <v>63</v>
      </c>
      <c r="D493" s="36" t="s">
        <v>51</v>
      </c>
      <c r="E493" s="36" t="s">
        <v>343</v>
      </c>
      <c r="F493" s="36" t="s">
        <v>344</v>
      </c>
      <c r="G493" s="36" t="s">
        <v>31</v>
      </c>
      <c r="H493" s="42" t="s">
        <v>350</v>
      </c>
      <c r="I493" s="42" t="s">
        <v>351</v>
      </c>
      <c r="J493" s="42" t="s">
        <v>352</v>
      </c>
      <c r="K493" s="42" t="s">
        <v>27</v>
      </c>
      <c r="L493" s="42" t="s">
        <v>17</v>
      </c>
      <c r="M493" s="42" t="s">
        <v>18</v>
      </c>
      <c r="N493" s="42" t="s">
        <v>19</v>
      </c>
      <c r="O493" s="42" t="s">
        <v>20</v>
      </c>
    </row>
    <row r="494" spans="1:15" ht="15" customHeight="1" x14ac:dyDescent="0.2">
      <c r="A494" s="36">
        <v>2015</v>
      </c>
      <c r="B494" s="36">
        <v>38</v>
      </c>
      <c r="C494" s="36" t="s">
        <v>63</v>
      </c>
      <c r="D494" s="36" t="s">
        <v>51</v>
      </c>
      <c r="E494" s="36" t="s">
        <v>343</v>
      </c>
      <c r="F494" s="36" t="s">
        <v>344</v>
      </c>
      <c r="G494" s="36" t="s">
        <v>39</v>
      </c>
      <c r="H494" s="42" t="s">
        <v>353</v>
      </c>
      <c r="I494" s="42" t="s">
        <v>354</v>
      </c>
      <c r="J494" s="42" t="s">
        <v>355</v>
      </c>
      <c r="K494" s="42" t="s">
        <v>27</v>
      </c>
      <c r="L494" s="42" t="s">
        <v>145</v>
      </c>
      <c r="M494" s="42" t="s">
        <v>18</v>
      </c>
      <c r="N494" s="42" t="s">
        <v>29</v>
      </c>
      <c r="O494" s="42" t="s">
        <v>20</v>
      </c>
    </row>
    <row r="495" spans="1:15" ht="15" customHeight="1" x14ac:dyDescent="0.2">
      <c r="A495" s="36">
        <v>2015</v>
      </c>
      <c r="B495" s="36">
        <v>38</v>
      </c>
      <c r="C495" s="36" t="s">
        <v>63</v>
      </c>
      <c r="D495" s="36" t="s">
        <v>51</v>
      </c>
      <c r="E495" s="36" t="s">
        <v>343</v>
      </c>
      <c r="F495" s="36" t="s">
        <v>344</v>
      </c>
      <c r="G495" s="36" t="s">
        <v>39</v>
      </c>
      <c r="H495" s="42" t="s">
        <v>356</v>
      </c>
      <c r="I495" s="42" t="s">
        <v>357</v>
      </c>
      <c r="J495" s="42" t="s">
        <v>358</v>
      </c>
      <c r="K495" s="42" t="s">
        <v>27</v>
      </c>
      <c r="L495" s="42" t="s">
        <v>359</v>
      </c>
      <c r="M495" s="42" t="s">
        <v>18</v>
      </c>
      <c r="N495" s="42" t="s">
        <v>19</v>
      </c>
      <c r="O495" s="42" t="s">
        <v>20</v>
      </c>
    </row>
    <row r="496" spans="1:15" ht="15" customHeight="1" x14ac:dyDescent="0.2">
      <c r="A496" s="36">
        <v>2015</v>
      </c>
      <c r="B496" s="36">
        <v>38</v>
      </c>
      <c r="C496" s="36" t="s">
        <v>63</v>
      </c>
      <c r="D496" s="36" t="s">
        <v>51</v>
      </c>
      <c r="E496" s="36" t="s">
        <v>360</v>
      </c>
      <c r="F496" s="36" t="s">
        <v>361</v>
      </c>
      <c r="G496" s="36" t="s">
        <v>2</v>
      </c>
      <c r="H496" s="42" t="s">
        <v>15</v>
      </c>
      <c r="I496" s="42" t="s">
        <v>88</v>
      </c>
      <c r="J496" s="42" t="s">
        <v>89</v>
      </c>
      <c r="K496" s="42" t="s">
        <v>27</v>
      </c>
      <c r="L496" s="42" t="s">
        <v>17</v>
      </c>
      <c r="M496" s="42" t="s">
        <v>22</v>
      </c>
      <c r="N496" s="42" t="s">
        <v>19</v>
      </c>
      <c r="O496" s="42" t="s">
        <v>20</v>
      </c>
    </row>
    <row r="497" spans="1:15" ht="15" customHeight="1" x14ac:dyDescent="0.2">
      <c r="A497" s="36">
        <v>2015</v>
      </c>
      <c r="B497" s="36">
        <v>38</v>
      </c>
      <c r="C497" s="36" t="s">
        <v>63</v>
      </c>
      <c r="D497" s="36" t="s">
        <v>51</v>
      </c>
      <c r="E497" s="36" t="s">
        <v>360</v>
      </c>
      <c r="F497" s="36" t="s">
        <v>361</v>
      </c>
      <c r="G497" s="36" t="s">
        <v>2</v>
      </c>
      <c r="H497" s="43" t="s">
        <v>90</v>
      </c>
      <c r="I497" s="43" t="s">
        <v>91</v>
      </c>
      <c r="J497" s="43" t="s">
        <v>92</v>
      </c>
      <c r="K497" s="43" t="s">
        <v>27</v>
      </c>
      <c r="L497" s="43" t="s">
        <v>17</v>
      </c>
      <c r="M497" s="43" t="s">
        <v>22</v>
      </c>
      <c r="N497" s="43" t="s">
        <v>19</v>
      </c>
      <c r="O497" s="43" t="s">
        <v>20</v>
      </c>
    </row>
    <row r="498" spans="1:15" ht="15" customHeight="1" x14ac:dyDescent="0.2">
      <c r="A498" s="36">
        <v>2015</v>
      </c>
      <c r="B498" s="36">
        <v>38</v>
      </c>
      <c r="C498" s="36" t="s">
        <v>63</v>
      </c>
      <c r="D498" s="36" t="s">
        <v>51</v>
      </c>
      <c r="E498" s="36" t="s">
        <v>360</v>
      </c>
      <c r="F498" s="36" t="s">
        <v>361</v>
      </c>
      <c r="G498" s="36" t="s">
        <v>23</v>
      </c>
      <c r="H498" s="42" t="s">
        <v>362</v>
      </c>
      <c r="I498" s="42" t="s">
        <v>363</v>
      </c>
      <c r="J498" s="42" t="s">
        <v>364</v>
      </c>
      <c r="K498" s="42" t="s">
        <v>27</v>
      </c>
      <c r="L498" s="42" t="s">
        <v>17</v>
      </c>
      <c r="M498" s="42" t="s">
        <v>22</v>
      </c>
      <c r="N498" s="42" t="s">
        <v>19</v>
      </c>
      <c r="O498" s="42" t="s">
        <v>20</v>
      </c>
    </row>
    <row r="499" spans="1:15" ht="15" customHeight="1" x14ac:dyDescent="0.2">
      <c r="A499" s="36">
        <v>2015</v>
      </c>
      <c r="B499" s="36">
        <v>38</v>
      </c>
      <c r="C499" s="36" t="s">
        <v>63</v>
      </c>
      <c r="D499" s="36" t="s">
        <v>51</v>
      </c>
      <c r="E499" s="36" t="s">
        <v>360</v>
      </c>
      <c r="F499" s="36" t="s">
        <v>361</v>
      </c>
      <c r="G499" s="36" t="s">
        <v>31</v>
      </c>
      <c r="H499" s="42" t="s">
        <v>365</v>
      </c>
      <c r="I499" s="42" t="s">
        <v>366</v>
      </c>
      <c r="J499" s="42" t="s">
        <v>367</v>
      </c>
      <c r="K499" s="42" t="s">
        <v>27</v>
      </c>
      <c r="L499" s="42" t="s">
        <v>17</v>
      </c>
      <c r="M499" s="42" t="s">
        <v>18</v>
      </c>
      <c r="N499" s="42" t="s">
        <v>29</v>
      </c>
      <c r="O499" s="42" t="s">
        <v>20</v>
      </c>
    </row>
    <row r="500" spans="1:15" ht="15" customHeight="1" x14ac:dyDescent="0.2">
      <c r="A500" s="36">
        <v>2015</v>
      </c>
      <c r="B500" s="36">
        <v>38</v>
      </c>
      <c r="C500" s="36" t="s">
        <v>63</v>
      </c>
      <c r="D500" s="36" t="s">
        <v>51</v>
      </c>
      <c r="E500" s="36" t="s">
        <v>360</v>
      </c>
      <c r="F500" s="36" t="s">
        <v>361</v>
      </c>
      <c r="G500" s="36" t="s">
        <v>39</v>
      </c>
      <c r="H500" s="42" t="s">
        <v>368</v>
      </c>
      <c r="I500" s="42" t="s">
        <v>369</v>
      </c>
      <c r="J500" s="42" t="s">
        <v>370</v>
      </c>
      <c r="K500" s="42" t="s">
        <v>27</v>
      </c>
      <c r="L500" s="42" t="s">
        <v>17</v>
      </c>
      <c r="M500" s="42" t="s">
        <v>18</v>
      </c>
      <c r="N500" s="42" t="s">
        <v>19</v>
      </c>
      <c r="O500" s="42" t="s">
        <v>32</v>
      </c>
    </row>
    <row r="501" spans="1:15" ht="15" customHeight="1" x14ac:dyDescent="0.2">
      <c r="A501" s="36">
        <v>2015</v>
      </c>
      <c r="B501" s="36">
        <v>38</v>
      </c>
      <c r="C501" s="36" t="s">
        <v>63</v>
      </c>
      <c r="D501" s="36" t="s">
        <v>51</v>
      </c>
      <c r="E501" s="36" t="s">
        <v>360</v>
      </c>
      <c r="F501" s="36" t="s">
        <v>361</v>
      </c>
      <c r="G501" s="36" t="s">
        <v>39</v>
      </c>
      <c r="H501" s="42" t="s">
        <v>371</v>
      </c>
      <c r="I501" s="42" t="s">
        <v>372</v>
      </c>
      <c r="J501" s="42" t="s">
        <v>373</v>
      </c>
      <c r="K501" s="42" t="s">
        <v>27</v>
      </c>
      <c r="L501" s="42" t="s">
        <v>17</v>
      </c>
      <c r="M501" s="42" t="s">
        <v>18</v>
      </c>
      <c r="N501" s="42" t="s">
        <v>19</v>
      </c>
      <c r="O501" s="42" t="s">
        <v>32</v>
      </c>
    </row>
    <row r="502" spans="1:15" ht="15" customHeight="1" x14ac:dyDescent="0.2">
      <c r="A502" s="36">
        <v>2015</v>
      </c>
      <c r="B502" s="36">
        <v>38</v>
      </c>
      <c r="C502" s="36" t="s">
        <v>63</v>
      </c>
      <c r="D502" s="36" t="s">
        <v>51</v>
      </c>
      <c r="E502" s="36" t="s">
        <v>374</v>
      </c>
      <c r="F502" s="36" t="s">
        <v>375</v>
      </c>
      <c r="G502" s="36" t="s">
        <v>2</v>
      </c>
      <c r="H502" s="42" t="s">
        <v>90</v>
      </c>
      <c r="I502" s="42" t="s">
        <v>91</v>
      </c>
      <c r="J502" s="42" t="s">
        <v>92</v>
      </c>
      <c r="K502" s="42" t="s">
        <v>27</v>
      </c>
      <c r="L502" s="42" t="s">
        <v>17</v>
      </c>
      <c r="M502" s="42" t="s">
        <v>22</v>
      </c>
      <c r="N502" s="42" t="s">
        <v>19</v>
      </c>
      <c r="O502" s="42" t="s">
        <v>20</v>
      </c>
    </row>
    <row r="503" spans="1:15" ht="15" customHeight="1" x14ac:dyDescent="0.2">
      <c r="A503" s="36">
        <v>2015</v>
      </c>
      <c r="B503" s="36">
        <v>38</v>
      </c>
      <c r="C503" s="36" t="s">
        <v>63</v>
      </c>
      <c r="D503" s="36" t="s">
        <v>51</v>
      </c>
      <c r="E503" s="36" t="s">
        <v>374</v>
      </c>
      <c r="F503" s="36" t="s">
        <v>375</v>
      </c>
      <c r="G503" s="36" t="s">
        <v>2</v>
      </c>
      <c r="H503" s="43" t="s">
        <v>15</v>
      </c>
      <c r="I503" s="43" t="s">
        <v>88</v>
      </c>
      <c r="J503" s="43" t="s">
        <v>89</v>
      </c>
      <c r="K503" s="43" t="s">
        <v>27</v>
      </c>
      <c r="L503" s="43" t="s">
        <v>17</v>
      </c>
      <c r="M503" s="43" t="s">
        <v>22</v>
      </c>
      <c r="N503" s="43" t="s">
        <v>19</v>
      </c>
      <c r="O503" s="43" t="s">
        <v>20</v>
      </c>
    </row>
    <row r="504" spans="1:15" ht="15" customHeight="1" x14ac:dyDescent="0.2">
      <c r="A504" s="36">
        <v>2015</v>
      </c>
      <c r="B504" s="36">
        <v>38</v>
      </c>
      <c r="C504" s="36" t="s">
        <v>63</v>
      </c>
      <c r="D504" s="36" t="s">
        <v>51</v>
      </c>
      <c r="E504" s="36" t="s">
        <v>374</v>
      </c>
      <c r="F504" s="36" t="s">
        <v>375</v>
      </c>
      <c r="G504" s="36" t="s">
        <v>23</v>
      </c>
      <c r="H504" s="42" t="s">
        <v>376</v>
      </c>
      <c r="I504" s="42" t="s">
        <v>377</v>
      </c>
      <c r="J504" s="42" t="s">
        <v>378</v>
      </c>
      <c r="K504" s="42" t="s">
        <v>27</v>
      </c>
      <c r="L504" s="42" t="s">
        <v>379</v>
      </c>
      <c r="M504" s="42" t="s">
        <v>22</v>
      </c>
      <c r="N504" s="42" t="s">
        <v>19</v>
      </c>
      <c r="O504" s="42" t="s">
        <v>20</v>
      </c>
    </row>
    <row r="505" spans="1:15" ht="15" customHeight="1" x14ac:dyDescent="0.2">
      <c r="A505" s="36">
        <v>2015</v>
      </c>
      <c r="B505" s="36">
        <v>38</v>
      </c>
      <c r="C505" s="36" t="s">
        <v>63</v>
      </c>
      <c r="D505" s="36" t="s">
        <v>51</v>
      </c>
      <c r="E505" s="36" t="s">
        <v>374</v>
      </c>
      <c r="F505" s="36" t="s">
        <v>375</v>
      </c>
      <c r="G505" s="36" t="s">
        <v>31</v>
      </c>
      <c r="H505" s="42" t="s">
        <v>380</v>
      </c>
      <c r="I505" s="42" t="s">
        <v>381</v>
      </c>
      <c r="J505" s="42" t="s">
        <v>382</v>
      </c>
      <c r="K505" s="42" t="s">
        <v>27</v>
      </c>
      <c r="L505" s="42" t="s">
        <v>17</v>
      </c>
      <c r="M505" s="42" t="s">
        <v>18</v>
      </c>
      <c r="N505" s="42" t="s">
        <v>29</v>
      </c>
      <c r="O505" s="42" t="s">
        <v>20</v>
      </c>
    </row>
    <row r="506" spans="1:15" ht="15" customHeight="1" x14ac:dyDescent="0.2">
      <c r="A506" s="36">
        <v>2015</v>
      </c>
      <c r="B506" s="36">
        <v>38</v>
      </c>
      <c r="C506" s="36" t="s">
        <v>63</v>
      </c>
      <c r="D506" s="36" t="s">
        <v>51</v>
      </c>
      <c r="E506" s="36" t="s">
        <v>374</v>
      </c>
      <c r="F506" s="36" t="s">
        <v>375</v>
      </c>
      <c r="G506" s="36" t="s">
        <v>39</v>
      </c>
      <c r="H506" s="42" t="s">
        <v>383</v>
      </c>
      <c r="I506" s="42" t="s">
        <v>384</v>
      </c>
      <c r="J506" s="42" t="s">
        <v>385</v>
      </c>
      <c r="K506" s="42" t="s">
        <v>27</v>
      </c>
      <c r="L506" s="42" t="s">
        <v>17</v>
      </c>
      <c r="M506" s="42" t="s">
        <v>18</v>
      </c>
      <c r="N506" s="42" t="s">
        <v>29</v>
      </c>
      <c r="O506" s="42" t="s">
        <v>20</v>
      </c>
    </row>
    <row r="507" spans="1:15" ht="15" customHeight="1" x14ac:dyDescent="0.2">
      <c r="A507" s="36">
        <v>2015</v>
      </c>
      <c r="B507" s="36">
        <v>38</v>
      </c>
      <c r="C507" s="36" t="s">
        <v>63</v>
      </c>
      <c r="D507" s="36" t="s">
        <v>51</v>
      </c>
      <c r="E507" s="36" t="s">
        <v>374</v>
      </c>
      <c r="F507" s="36" t="s">
        <v>375</v>
      </c>
      <c r="G507" s="36" t="s">
        <v>39</v>
      </c>
      <c r="H507" s="42" t="s">
        <v>386</v>
      </c>
      <c r="I507" s="42" t="s">
        <v>387</v>
      </c>
      <c r="J507" s="42" t="s">
        <v>388</v>
      </c>
      <c r="K507" s="42" t="s">
        <v>27</v>
      </c>
      <c r="L507" s="42" t="s">
        <v>17</v>
      </c>
      <c r="M507" s="42" t="s">
        <v>18</v>
      </c>
      <c r="N507" s="42" t="s">
        <v>29</v>
      </c>
      <c r="O507" s="42" t="s">
        <v>20</v>
      </c>
    </row>
    <row r="508" spans="1:15" ht="15" customHeight="1" x14ac:dyDescent="0.2">
      <c r="A508" s="36">
        <v>2015</v>
      </c>
      <c r="B508" s="36">
        <v>38</v>
      </c>
      <c r="C508" s="36" t="s">
        <v>63</v>
      </c>
      <c r="D508" s="36" t="s">
        <v>51</v>
      </c>
      <c r="E508" s="36" t="s">
        <v>374</v>
      </c>
      <c r="F508" s="36" t="s">
        <v>375</v>
      </c>
      <c r="G508" s="36" t="s">
        <v>39</v>
      </c>
      <c r="H508" s="42" t="s">
        <v>389</v>
      </c>
      <c r="I508" s="42" t="s">
        <v>390</v>
      </c>
      <c r="J508" s="42" t="s">
        <v>391</v>
      </c>
      <c r="K508" s="42" t="s">
        <v>27</v>
      </c>
      <c r="L508" s="42" t="s">
        <v>17</v>
      </c>
      <c r="M508" s="42" t="s">
        <v>18</v>
      </c>
      <c r="N508" s="42" t="s">
        <v>29</v>
      </c>
      <c r="O508" s="42" t="s">
        <v>20</v>
      </c>
    </row>
    <row r="509" spans="1:15" ht="15" customHeight="1" x14ac:dyDescent="0.2">
      <c r="A509" s="36">
        <v>2015</v>
      </c>
      <c r="B509" s="36">
        <v>38</v>
      </c>
      <c r="C509" s="36" t="s">
        <v>63</v>
      </c>
      <c r="D509" s="36" t="s">
        <v>51</v>
      </c>
      <c r="E509" s="36" t="s">
        <v>392</v>
      </c>
      <c r="F509" s="36" t="s">
        <v>393</v>
      </c>
      <c r="G509" s="36" t="s">
        <v>2</v>
      </c>
      <c r="H509" s="42" t="s">
        <v>90</v>
      </c>
      <c r="I509" s="42" t="s">
        <v>91</v>
      </c>
      <c r="J509" s="42" t="s">
        <v>92</v>
      </c>
      <c r="K509" s="42" t="s">
        <v>27</v>
      </c>
      <c r="L509" s="42" t="s">
        <v>17</v>
      </c>
      <c r="M509" s="42" t="s">
        <v>22</v>
      </c>
      <c r="N509" s="42" t="s">
        <v>19</v>
      </c>
      <c r="O509" s="42" t="s">
        <v>20</v>
      </c>
    </row>
    <row r="510" spans="1:15" ht="15" customHeight="1" x14ac:dyDescent="0.2">
      <c r="A510" s="36">
        <v>2015</v>
      </c>
      <c r="B510" s="36">
        <v>38</v>
      </c>
      <c r="C510" s="36" t="s">
        <v>63</v>
      </c>
      <c r="D510" s="36" t="s">
        <v>51</v>
      </c>
      <c r="E510" s="36" t="s">
        <v>392</v>
      </c>
      <c r="F510" s="36" t="s">
        <v>393</v>
      </c>
      <c r="G510" s="36" t="s">
        <v>2</v>
      </c>
      <c r="H510" s="43" t="s">
        <v>15</v>
      </c>
      <c r="I510" s="43" t="s">
        <v>88</v>
      </c>
      <c r="J510" s="43" t="s">
        <v>89</v>
      </c>
      <c r="K510" s="43" t="s">
        <v>27</v>
      </c>
      <c r="L510" s="43" t="s">
        <v>17</v>
      </c>
      <c r="M510" s="43" t="s">
        <v>22</v>
      </c>
      <c r="N510" s="43" t="s">
        <v>19</v>
      </c>
      <c r="O510" s="43" t="s">
        <v>20</v>
      </c>
    </row>
    <row r="511" spans="1:15" ht="15" customHeight="1" x14ac:dyDescent="0.2">
      <c r="A511" s="36">
        <v>2015</v>
      </c>
      <c r="B511" s="36">
        <v>38</v>
      </c>
      <c r="C511" s="36" t="s">
        <v>63</v>
      </c>
      <c r="D511" s="36" t="s">
        <v>51</v>
      </c>
      <c r="E511" s="36" t="s">
        <v>392</v>
      </c>
      <c r="F511" s="36" t="s">
        <v>393</v>
      </c>
      <c r="G511" s="36" t="s">
        <v>23</v>
      </c>
      <c r="H511" s="42" t="s">
        <v>394</v>
      </c>
      <c r="I511" s="42" t="s">
        <v>395</v>
      </c>
      <c r="J511" s="42" t="s">
        <v>396</v>
      </c>
      <c r="K511" s="42" t="s">
        <v>27</v>
      </c>
      <c r="L511" s="42" t="s">
        <v>17</v>
      </c>
      <c r="M511" s="42" t="s">
        <v>22</v>
      </c>
      <c r="N511" s="42" t="s">
        <v>19</v>
      </c>
      <c r="O511" s="42" t="s">
        <v>20</v>
      </c>
    </row>
    <row r="512" spans="1:15" ht="15" customHeight="1" x14ac:dyDescent="0.2">
      <c r="A512" s="36">
        <v>2015</v>
      </c>
      <c r="B512" s="36">
        <v>38</v>
      </c>
      <c r="C512" s="36" t="s">
        <v>63</v>
      </c>
      <c r="D512" s="36" t="s">
        <v>51</v>
      </c>
      <c r="E512" s="36" t="s">
        <v>392</v>
      </c>
      <c r="F512" s="36" t="s">
        <v>393</v>
      </c>
      <c r="G512" s="36" t="s">
        <v>23</v>
      </c>
      <c r="H512" s="42" t="s">
        <v>397</v>
      </c>
      <c r="I512" s="42" t="s">
        <v>398</v>
      </c>
      <c r="J512" s="42" t="s">
        <v>399</v>
      </c>
      <c r="K512" s="42" t="s">
        <v>27</v>
      </c>
      <c r="L512" s="42" t="s">
        <v>17</v>
      </c>
      <c r="M512" s="42" t="s">
        <v>22</v>
      </c>
      <c r="N512" s="42" t="s">
        <v>19</v>
      </c>
      <c r="O512" s="42" t="s">
        <v>20</v>
      </c>
    </row>
    <row r="513" spans="1:15" ht="15" customHeight="1" x14ac:dyDescent="0.2">
      <c r="A513" s="36">
        <v>2015</v>
      </c>
      <c r="B513" s="36">
        <v>38</v>
      </c>
      <c r="C513" s="36" t="s">
        <v>63</v>
      </c>
      <c r="D513" s="36" t="s">
        <v>51</v>
      </c>
      <c r="E513" s="36" t="s">
        <v>392</v>
      </c>
      <c r="F513" s="36" t="s">
        <v>393</v>
      </c>
      <c r="G513" s="36" t="s">
        <v>31</v>
      </c>
      <c r="H513" s="42" t="s">
        <v>400</v>
      </c>
      <c r="I513" s="42" t="s">
        <v>401</v>
      </c>
      <c r="J513" s="42" t="s">
        <v>402</v>
      </c>
      <c r="K513" s="42" t="s">
        <v>27</v>
      </c>
      <c r="L513" s="42" t="s">
        <v>17</v>
      </c>
      <c r="M513" s="42" t="s">
        <v>18</v>
      </c>
      <c r="N513" s="42" t="s">
        <v>29</v>
      </c>
      <c r="O513" s="42" t="s">
        <v>20</v>
      </c>
    </row>
    <row r="514" spans="1:15" ht="15" customHeight="1" x14ac:dyDescent="0.2">
      <c r="A514" s="36">
        <v>2015</v>
      </c>
      <c r="B514" s="36">
        <v>38</v>
      </c>
      <c r="C514" s="36" t="s">
        <v>63</v>
      </c>
      <c r="D514" s="36" t="s">
        <v>51</v>
      </c>
      <c r="E514" s="36" t="s">
        <v>392</v>
      </c>
      <c r="F514" s="36" t="s">
        <v>393</v>
      </c>
      <c r="G514" s="36" t="s">
        <v>31</v>
      </c>
      <c r="H514" s="42" t="s">
        <v>403</v>
      </c>
      <c r="I514" s="42" t="s">
        <v>404</v>
      </c>
      <c r="J514" s="42" t="s">
        <v>405</v>
      </c>
      <c r="K514" s="42" t="s">
        <v>27</v>
      </c>
      <c r="L514" s="42" t="s">
        <v>17</v>
      </c>
      <c r="M514" s="42" t="s">
        <v>18</v>
      </c>
      <c r="N514" s="42" t="s">
        <v>29</v>
      </c>
      <c r="O514" s="42" t="s">
        <v>20</v>
      </c>
    </row>
    <row r="515" spans="1:15" ht="15" customHeight="1" x14ac:dyDescent="0.2">
      <c r="A515" s="36">
        <v>2015</v>
      </c>
      <c r="B515" s="36">
        <v>38</v>
      </c>
      <c r="C515" s="36" t="s">
        <v>63</v>
      </c>
      <c r="D515" s="36" t="s">
        <v>51</v>
      </c>
      <c r="E515" s="36" t="s">
        <v>392</v>
      </c>
      <c r="F515" s="36" t="s">
        <v>393</v>
      </c>
      <c r="G515" s="36" t="s">
        <v>39</v>
      </c>
      <c r="H515" s="42" t="s">
        <v>406</v>
      </c>
      <c r="I515" s="42" t="s">
        <v>407</v>
      </c>
      <c r="J515" s="42" t="s">
        <v>408</v>
      </c>
      <c r="K515" s="42" t="s">
        <v>27</v>
      </c>
      <c r="L515" s="42" t="s">
        <v>17</v>
      </c>
      <c r="M515" s="42" t="s">
        <v>18</v>
      </c>
      <c r="N515" s="42" t="s">
        <v>29</v>
      </c>
      <c r="O515" s="42" t="s">
        <v>20</v>
      </c>
    </row>
    <row r="516" spans="1:15" ht="15" customHeight="1" x14ac:dyDescent="0.2">
      <c r="A516" s="36">
        <v>2015</v>
      </c>
      <c r="B516" s="36">
        <v>38</v>
      </c>
      <c r="C516" s="36" t="s">
        <v>63</v>
      </c>
      <c r="D516" s="36" t="s">
        <v>51</v>
      </c>
      <c r="E516" s="36" t="s">
        <v>392</v>
      </c>
      <c r="F516" s="36" t="s">
        <v>393</v>
      </c>
      <c r="G516" s="36" t="s">
        <v>39</v>
      </c>
      <c r="H516" s="42" t="s">
        <v>409</v>
      </c>
      <c r="I516" s="42" t="s">
        <v>410</v>
      </c>
      <c r="J516" s="42" t="s">
        <v>411</v>
      </c>
      <c r="K516" s="42" t="s">
        <v>27</v>
      </c>
      <c r="L516" s="42" t="s">
        <v>17</v>
      </c>
      <c r="M516" s="42" t="s">
        <v>18</v>
      </c>
      <c r="N516" s="42" t="s">
        <v>29</v>
      </c>
      <c r="O516" s="42" t="s">
        <v>20</v>
      </c>
    </row>
    <row r="517" spans="1:15" ht="15" customHeight="1" x14ac:dyDescent="0.2">
      <c r="A517" s="36">
        <v>2016</v>
      </c>
      <c r="B517" s="36">
        <v>38</v>
      </c>
      <c r="C517" s="36" t="s">
        <v>63</v>
      </c>
      <c r="D517" s="36" t="s">
        <v>51</v>
      </c>
      <c r="E517" s="36" t="s">
        <v>152</v>
      </c>
      <c r="F517" s="36" t="s">
        <v>412</v>
      </c>
      <c r="G517" s="36" t="s">
        <v>2</v>
      </c>
      <c r="H517" s="42" t="s">
        <v>15</v>
      </c>
      <c r="I517" s="42" t="s">
        <v>88</v>
      </c>
      <c r="J517" s="42" t="s">
        <v>89</v>
      </c>
      <c r="K517" s="42" t="s">
        <v>27</v>
      </c>
      <c r="L517" s="42" t="s">
        <v>17</v>
      </c>
      <c r="M517" s="42" t="s">
        <v>22</v>
      </c>
      <c r="N517" s="42" t="s">
        <v>19</v>
      </c>
      <c r="O517" s="42" t="s">
        <v>20</v>
      </c>
    </row>
    <row r="518" spans="1:15" ht="15" customHeight="1" x14ac:dyDescent="0.2">
      <c r="A518" s="36">
        <v>2016</v>
      </c>
      <c r="B518" s="36">
        <v>38</v>
      </c>
      <c r="C518" s="36" t="s">
        <v>63</v>
      </c>
      <c r="D518" s="36" t="s">
        <v>51</v>
      </c>
      <c r="E518" s="36" t="s">
        <v>152</v>
      </c>
      <c r="F518" s="36" t="s">
        <v>412</v>
      </c>
      <c r="G518" s="36" t="s">
        <v>2</v>
      </c>
      <c r="H518" s="43" t="s">
        <v>90</v>
      </c>
      <c r="I518" s="43" t="s">
        <v>91</v>
      </c>
      <c r="J518" s="43" t="s">
        <v>92</v>
      </c>
      <c r="K518" s="43" t="s">
        <v>27</v>
      </c>
      <c r="L518" s="43" t="s">
        <v>17</v>
      </c>
      <c r="M518" s="43" t="s">
        <v>22</v>
      </c>
      <c r="N518" s="43" t="s">
        <v>19</v>
      </c>
      <c r="O518" s="43" t="s">
        <v>20</v>
      </c>
    </row>
    <row r="519" spans="1:15" ht="15" customHeight="1" x14ac:dyDescent="0.2">
      <c r="A519" s="36">
        <v>2016</v>
      </c>
      <c r="B519" s="36">
        <v>38</v>
      </c>
      <c r="C519" s="36" t="s">
        <v>63</v>
      </c>
      <c r="D519" s="36" t="s">
        <v>51</v>
      </c>
      <c r="E519" s="36" t="s">
        <v>152</v>
      </c>
      <c r="F519" s="36" t="s">
        <v>412</v>
      </c>
      <c r="G519" s="36" t="s">
        <v>23</v>
      </c>
      <c r="H519" s="42" t="s">
        <v>413</v>
      </c>
      <c r="I519" s="42" t="s">
        <v>414</v>
      </c>
      <c r="J519" s="42" t="s">
        <v>415</v>
      </c>
      <c r="K519" s="42" t="s">
        <v>27</v>
      </c>
      <c r="L519" s="42" t="s">
        <v>286</v>
      </c>
      <c r="M519" s="42" t="s">
        <v>22</v>
      </c>
      <c r="N519" s="42" t="s">
        <v>19</v>
      </c>
      <c r="O519" s="42" t="s">
        <v>20</v>
      </c>
    </row>
    <row r="520" spans="1:15" ht="15" customHeight="1" x14ac:dyDescent="0.2">
      <c r="A520" s="36">
        <v>2016</v>
      </c>
      <c r="B520" s="36">
        <v>38</v>
      </c>
      <c r="C520" s="36" t="s">
        <v>63</v>
      </c>
      <c r="D520" s="36" t="s">
        <v>51</v>
      </c>
      <c r="E520" s="36" t="s">
        <v>152</v>
      </c>
      <c r="F520" s="36" t="s">
        <v>412</v>
      </c>
      <c r="G520" s="36" t="s">
        <v>31</v>
      </c>
      <c r="H520" s="42" t="s">
        <v>416</v>
      </c>
      <c r="I520" s="42" t="s">
        <v>417</v>
      </c>
      <c r="J520" s="42" t="s">
        <v>418</v>
      </c>
      <c r="K520" s="42" t="s">
        <v>27</v>
      </c>
      <c r="L520" s="42" t="s">
        <v>419</v>
      </c>
      <c r="M520" s="42" t="s">
        <v>22</v>
      </c>
      <c r="N520" s="42" t="s">
        <v>132</v>
      </c>
      <c r="O520" s="42" t="s">
        <v>20</v>
      </c>
    </row>
    <row r="521" spans="1:15" ht="15" customHeight="1" x14ac:dyDescent="0.2">
      <c r="A521" s="36">
        <v>2016</v>
      </c>
      <c r="B521" s="36">
        <v>38</v>
      </c>
      <c r="C521" s="36" t="s">
        <v>63</v>
      </c>
      <c r="D521" s="36" t="s">
        <v>51</v>
      </c>
      <c r="E521" s="36" t="s">
        <v>152</v>
      </c>
      <c r="F521" s="36" t="s">
        <v>412</v>
      </c>
      <c r="G521" s="36" t="s">
        <v>31</v>
      </c>
      <c r="H521" s="42" t="s">
        <v>420</v>
      </c>
      <c r="I521" s="42" t="s">
        <v>421</v>
      </c>
      <c r="J521" s="42" t="s">
        <v>422</v>
      </c>
      <c r="K521" s="42" t="s">
        <v>27</v>
      </c>
      <c r="L521" s="42" t="s">
        <v>419</v>
      </c>
      <c r="M521" s="42" t="s">
        <v>22</v>
      </c>
      <c r="N521" s="42" t="s">
        <v>19</v>
      </c>
      <c r="O521" s="42" t="s">
        <v>20</v>
      </c>
    </row>
    <row r="522" spans="1:15" ht="15" customHeight="1" x14ac:dyDescent="0.2">
      <c r="A522" s="36">
        <v>2016</v>
      </c>
      <c r="B522" s="36">
        <v>38</v>
      </c>
      <c r="C522" s="36" t="s">
        <v>63</v>
      </c>
      <c r="D522" s="36" t="s">
        <v>51</v>
      </c>
      <c r="E522" s="36" t="s">
        <v>152</v>
      </c>
      <c r="F522" s="36" t="s">
        <v>412</v>
      </c>
      <c r="G522" s="36" t="s">
        <v>31</v>
      </c>
      <c r="H522" s="43" t="s">
        <v>423</v>
      </c>
      <c r="I522" s="43" t="s">
        <v>424</v>
      </c>
      <c r="J522" s="43" t="s">
        <v>425</v>
      </c>
      <c r="K522" s="43" t="s">
        <v>27</v>
      </c>
      <c r="L522" s="43" t="s">
        <v>419</v>
      </c>
      <c r="M522" s="43" t="s">
        <v>22</v>
      </c>
      <c r="N522" s="43" t="s">
        <v>29</v>
      </c>
      <c r="O522" s="43" t="s">
        <v>20</v>
      </c>
    </row>
    <row r="523" spans="1:15" ht="15" customHeight="1" x14ac:dyDescent="0.2">
      <c r="A523" s="36">
        <v>2016</v>
      </c>
      <c r="B523" s="36">
        <v>38</v>
      </c>
      <c r="C523" s="36" t="s">
        <v>63</v>
      </c>
      <c r="D523" s="36" t="s">
        <v>51</v>
      </c>
      <c r="E523" s="36" t="s">
        <v>152</v>
      </c>
      <c r="F523" s="36" t="s">
        <v>412</v>
      </c>
      <c r="G523" s="36" t="s">
        <v>31</v>
      </c>
      <c r="H523" s="42" t="s">
        <v>426</v>
      </c>
      <c r="I523" s="42" t="s">
        <v>427</v>
      </c>
      <c r="J523" s="42" t="s">
        <v>428</v>
      </c>
      <c r="K523" s="42" t="s">
        <v>27</v>
      </c>
      <c r="L523" s="42" t="s">
        <v>419</v>
      </c>
      <c r="M523" s="42" t="s">
        <v>22</v>
      </c>
      <c r="N523" s="42" t="s">
        <v>132</v>
      </c>
      <c r="O523" s="42" t="s">
        <v>20</v>
      </c>
    </row>
    <row r="524" spans="1:15" ht="15" customHeight="1" x14ac:dyDescent="0.2">
      <c r="A524" s="36">
        <v>2016</v>
      </c>
      <c r="B524" s="36">
        <v>38</v>
      </c>
      <c r="C524" s="36" t="s">
        <v>63</v>
      </c>
      <c r="D524" s="36" t="s">
        <v>51</v>
      </c>
      <c r="E524" s="36" t="s">
        <v>152</v>
      </c>
      <c r="F524" s="36" t="s">
        <v>412</v>
      </c>
      <c r="G524" s="36" t="s">
        <v>31</v>
      </c>
      <c r="H524" s="42" t="s">
        <v>429</v>
      </c>
      <c r="I524" s="42" t="s">
        <v>430</v>
      </c>
      <c r="J524" s="42" t="s">
        <v>431</v>
      </c>
      <c r="K524" s="42" t="s">
        <v>27</v>
      </c>
      <c r="L524" s="42" t="s">
        <v>419</v>
      </c>
      <c r="M524" s="42" t="s">
        <v>22</v>
      </c>
      <c r="N524" s="42" t="s">
        <v>29</v>
      </c>
      <c r="O524" s="42" t="s">
        <v>20</v>
      </c>
    </row>
    <row r="525" spans="1:15" ht="15" customHeight="1" x14ac:dyDescent="0.2">
      <c r="A525" s="36">
        <v>2016</v>
      </c>
      <c r="B525" s="36">
        <v>38</v>
      </c>
      <c r="C525" s="36" t="s">
        <v>63</v>
      </c>
      <c r="D525" s="36" t="s">
        <v>51</v>
      </c>
      <c r="E525" s="36" t="s">
        <v>152</v>
      </c>
      <c r="F525" s="36" t="s">
        <v>412</v>
      </c>
      <c r="G525" s="36" t="s">
        <v>39</v>
      </c>
      <c r="H525" s="42" t="s">
        <v>432</v>
      </c>
      <c r="I525" s="42" t="s">
        <v>167</v>
      </c>
      <c r="J525" s="42" t="s">
        <v>433</v>
      </c>
      <c r="K525" s="42" t="s">
        <v>27</v>
      </c>
      <c r="L525" s="42" t="s">
        <v>17</v>
      </c>
      <c r="M525" s="42" t="s">
        <v>18</v>
      </c>
      <c r="N525" s="42" t="s">
        <v>29</v>
      </c>
      <c r="O525" s="42" t="s">
        <v>20</v>
      </c>
    </row>
    <row r="526" spans="1:15" ht="15" customHeight="1" x14ac:dyDescent="0.2">
      <c r="A526" s="36">
        <v>2016</v>
      </c>
      <c r="B526" s="36">
        <v>38</v>
      </c>
      <c r="C526" s="36" t="s">
        <v>63</v>
      </c>
      <c r="D526" s="36" t="s">
        <v>51</v>
      </c>
      <c r="E526" s="36" t="s">
        <v>152</v>
      </c>
      <c r="F526" s="36" t="s">
        <v>412</v>
      </c>
      <c r="G526" s="36" t="s">
        <v>39</v>
      </c>
      <c r="H526" s="42" t="s">
        <v>434</v>
      </c>
      <c r="I526" s="42" t="s">
        <v>435</v>
      </c>
      <c r="J526" s="42" t="s">
        <v>436</v>
      </c>
      <c r="K526" s="42" t="s">
        <v>27</v>
      </c>
      <c r="L526" s="42" t="s">
        <v>437</v>
      </c>
      <c r="M526" s="42" t="s">
        <v>18</v>
      </c>
      <c r="N526" s="42" t="s">
        <v>438</v>
      </c>
      <c r="O526" s="42" t="s">
        <v>20</v>
      </c>
    </row>
    <row r="527" spans="1:15" ht="15" customHeight="1" x14ac:dyDescent="0.2">
      <c r="A527" s="36">
        <v>2016</v>
      </c>
      <c r="B527" s="36">
        <v>38</v>
      </c>
      <c r="C527" s="36" t="s">
        <v>63</v>
      </c>
      <c r="D527" s="36" t="s">
        <v>51</v>
      </c>
      <c r="E527" s="36" t="s">
        <v>152</v>
      </c>
      <c r="F527" s="36" t="s">
        <v>412</v>
      </c>
      <c r="G527" s="36" t="s">
        <v>39</v>
      </c>
      <c r="H527" s="42" t="s">
        <v>439</v>
      </c>
      <c r="I527" s="42" t="s">
        <v>440</v>
      </c>
      <c r="J527" s="42" t="s">
        <v>441</v>
      </c>
      <c r="K527" s="42" t="s">
        <v>27</v>
      </c>
      <c r="L527" s="42" t="s">
        <v>17</v>
      </c>
      <c r="M527" s="42" t="s">
        <v>18</v>
      </c>
      <c r="N527" s="42" t="s">
        <v>29</v>
      </c>
      <c r="O527" s="42" t="s">
        <v>20</v>
      </c>
    </row>
    <row r="528" spans="1:15" ht="15" customHeight="1" x14ac:dyDescent="0.2">
      <c r="A528" s="36">
        <v>2016</v>
      </c>
      <c r="B528" s="36">
        <v>38</v>
      </c>
      <c r="C528" s="36" t="s">
        <v>63</v>
      </c>
      <c r="D528" s="36" t="s">
        <v>51</v>
      </c>
      <c r="E528" s="36" t="s">
        <v>152</v>
      </c>
      <c r="F528" s="36" t="s">
        <v>412</v>
      </c>
      <c r="G528" s="36" t="s">
        <v>39</v>
      </c>
      <c r="H528" s="42" t="s">
        <v>442</v>
      </c>
      <c r="I528" s="42" t="s">
        <v>443</v>
      </c>
      <c r="J528" s="42" t="s">
        <v>444</v>
      </c>
      <c r="K528" s="42" t="s">
        <v>27</v>
      </c>
      <c r="L528" s="42" t="s">
        <v>17</v>
      </c>
      <c r="M528" s="42" t="s">
        <v>18</v>
      </c>
      <c r="N528" s="42" t="s">
        <v>29</v>
      </c>
      <c r="O528" s="42" t="s">
        <v>20</v>
      </c>
    </row>
    <row r="529" spans="1:15" ht="15" customHeight="1" x14ac:dyDescent="0.2">
      <c r="A529" s="36">
        <v>2016</v>
      </c>
      <c r="B529" s="36">
        <v>38</v>
      </c>
      <c r="C529" s="36" t="s">
        <v>63</v>
      </c>
      <c r="D529" s="36" t="s">
        <v>51</v>
      </c>
      <c r="E529" s="36" t="s">
        <v>152</v>
      </c>
      <c r="F529" s="36" t="s">
        <v>412</v>
      </c>
      <c r="G529" s="36" t="s">
        <v>39</v>
      </c>
      <c r="H529" s="42" t="s">
        <v>445</v>
      </c>
      <c r="I529" s="42" t="s">
        <v>446</v>
      </c>
      <c r="J529" s="42" t="s">
        <v>447</v>
      </c>
      <c r="K529" s="42" t="s">
        <v>27</v>
      </c>
      <c r="L529" s="42" t="s">
        <v>131</v>
      </c>
      <c r="M529" s="42" t="s">
        <v>18</v>
      </c>
      <c r="N529" s="42" t="s">
        <v>19</v>
      </c>
      <c r="O529" s="42" t="s">
        <v>20</v>
      </c>
    </row>
    <row r="530" spans="1:15" ht="15" customHeight="1" x14ac:dyDescent="0.2">
      <c r="A530" s="36">
        <v>2016</v>
      </c>
      <c r="B530" s="36">
        <v>38</v>
      </c>
      <c r="C530" s="36" t="s">
        <v>63</v>
      </c>
      <c r="D530" s="36" t="s">
        <v>51</v>
      </c>
      <c r="E530" s="36" t="s">
        <v>152</v>
      </c>
      <c r="F530" s="36" t="s">
        <v>412</v>
      </c>
      <c r="G530" s="36" t="s">
        <v>39</v>
      </c>
      <c r="H530" s="42" t="s">
        <v>448</v>
      </c>
      <c r="I530" s="42" t="s">
        <v>137</v>
      </c>
      <c r="J530" s="42" t="s">
        <v>138</v>
      </c>
      <c r="K530" s="42" t="s">
        <v>27</v>
      </c>
      <c r="L530" s="42" t="s">
        <v>437</v>
      </c>
      <c r="M530" s="42" t="s">
        <v>18</v>
      </c>
      <c r="N530" s="42" t="s">
        <v>29</v>
      </c>
      <c r="O530" s="42" t="s">
        <v>20</v>
      </c>
    </row>
    <row r="531" spans="1:15" ht="15" customHeight="1" x14ac:dyDescent="0.2">
      <c r="A531" s="36">
        <v>2016</v>
      </c>
      <c r="B531" s="36">
        <v>38</v>
      </c>
      <c r="C531" s="36" t="s">
        <v>63</v>
      </c>
      <c r="D531" s="36" t="s">
        <v>51</v>
      </c>
      <c r="E531" s="36" t="s">
        <v>183</v>
      </c>
      <c r="F531" s="36" t="s">
        <v>449</v>
      </c>
      <c r="G531" s="36" t="s">
        <v>2</v>
      </c>
      <c r="H531" s="42" t="s">
        <v>15</v>
      </c>
      <c r="I531" s="42" t="s">
        <v>88</v>
      </c>
      <c r="J531" s="42" t="s">
        <v>89</v>
      </c>
      <c r="K531" s="42" t="s">
        <v>27</v>
      </c>
      <c r="L531" s="42" t="s">
        <v>17</v>
      </c>
      <c r="M531" s="42" t="s">
        <v>22</v>
      </c>
      <c r="N531" s="42" t="s">
        <v>19</v>
      </c>
      <c r="O531" s="42" t="s">
        <v>20</v>
      </c>
    </row>
    <row r="532" spans="1:15" ht="15" customHeight="1" x14ac:dyDescent="0.2">
      <c r="A532" s="36">
        <v>2016</v>
      </c>
      <c r="B532" s="36">
        <v>38</v>
      </c>
      <c r="C532" s="36" t="s">
        <v>63</v>
      </c>
      <c r="D532" s="36" t="s">
        <v>51</v>
      </c>
      <c r="E532" s="36" t="s">
        <v>183</v>
      </c>
      <c r="F532" s="36" t="s">
        <v>449</v>
      </c>
      <c r="G532" s="36" t="s">
        <v>2</v>
      </c>
      <c r="H532" s="43" t="s">
        <v>90</v>
      </c>
      <c r="I532" s="43" t="s">
        <v>91</v>
      </c>
      <c r="J532" s="43" t="s">
        <v>450</v>
      </c>
      <c r="K532" s="43" t="s">
        <v>27</v>
      </c>
      <c r="L532" s="43" t="s">
        <v>17</v>
      </c>
      <c r="M532" s="43" t="s">
        <v>22</v>
      </c>
      <c r="N532" s="43" t="s">
        <v>19</v>
      </c>
      <c r="O532" s="43" t="s">
        <v>20</v>
      </c>
    </row>
    <row r="533" spans="1:15" ht="15" customHeight="1" x14ac:dyDescent="0.2">
      <c r="A533" s="36">
        <v>2016</v>
      </c>
      <c r="B533" s="36">
        <v>38</v>
      </c>
      <c r="C533" s="36" t="s">
        <v>63</v>
      </c>
      <c r="D533" s="36" t="s">
        <v>51</v>
      </c>
      <c r="E533" s="36" t="s">
        <v>183</v>
      </c>
      <c r="F533" s="36" t="s">
        <v>449</v>
      </c>
      <c r="G533" s="36" t="s">
        <v>23</v>
      </c>
      <c r="H533" s="42" t="s">
        <v>451</v>
      </c>
      <c r="I533" s="42" t="s">
        <v>452</v>
      </c>
      <c r="J533" s="42" t="s">
        <v>453</v>
      </c>
      <c r="K533" s="42" t="s">
        <v>27</v>
      </c>
      <c r="L533" s="42" t="s">
        <v>17</v>
      </c>
      <c r="M533" s="42" t="s">
        <v>22</v>
      </c>
      <c r="N533" s="42" t="s">
        <v>19</v>
      </c>
      <c r="O533" s="42" t="s">
        <v>20</v>
      </c>
    </row>
    <row r="534" spans="1:15" ht="15" customHeight="1" x14ac:dyDescent="0.2">
      <c r="A534" s="36">
        <v>2016</v>
      </c>
      <c r="B534" s="36">
        <v>38</v>
      </c>
      <c r="C534" s="36" t="s">
        <v>63</v>
      </c>
      <c r="D534" s="36" t="s">
        <v>51</v>
      </c>
      <c r="E534" s="36" t="s">
        <v>183</v>
      </c>
      <c r="F534" s="36" t="s">
        <v>449</v>
      </c>
      <c r="G534" s="36" t="s">
        <v>31</v>
      </c>
      <c r="H534" s="42" t="s">
        <v>454</v>
      </c>
      <c r="I534" s="42" t="s">
        <v>455</v>
      </c>
      <c r="J534" s="42" t="s">
        <v>456</v>
      </c>
      <c r="K534" s="42" t="s">
        <v>27</v>
      </c>
      <c r="L534" s="42" t="s">
        <v>17</v>
      </c>
      <c r="M534" s="42" t="s">
        <v>22</v>
      </c>
      <c r="N534" s="42" t="s">
        <v>19</v>
      </c>
      <c r="O534" s="42" t="s">
        <v>32</v>
      </c>
    </row>
    <row r="535" spans="1:15" ht="15" customHeight="1" x14ac:dyDescent="0.2">
      <c r="A535" s="36">
        <v>2016</v>
      </c>
      <c r="B535" s="36">
        <v>38</v>
      </c>
      <c r="C535" s="36" t="s">
        <v>63</v>
      </c>
      <c r="D535" s="36" t="s">
        <v>51</v>
      </c>
      <c r="E535" s="36" t="s">
        <v>183</v>
      </c>
      <c r="F535" s="36" t="s">
        <v>449</v>
      </c>
      <c r="G535" s="36" t="s">
        <v>39</v>
      </c>
      <c r="H535" s="42" t="s">
        <v>457</v>
      </c>
      <c r="I535" s="42" t="s">
        <v>458</v>
      </c>
      <c r="J535" s="42" t="s">
        <v>459</v>
      </c>
      <c r="K535" s="42" t="s">
        <v>27</v>
      </c>
      <c r="L535" s="42" t="s">
        <v>17</v>
      </c>
      <c r="M535" s="42" t="s">
        <v>18</v>
      </c>
      <c r="N535" s="42" t="s">
        <v>19</v>
      </c>
      <c r="O535" s="42" t="s">
        <v>32</v>
      </c>
    </row>
    <row r="536" spans="1:15" ht="15" customHeight="1" x14ac:dyDescent="0.2">
      <c r="A536" s="36">
        <v>2016</v>
      </c>
      <c r="B536" s="36">
        <v>38</v>
      </c>
      <c r="C536" s="36" t="s">
        <v>63</v>
      </c>
      <c r="D536" s="36" t="s">
        <v>51</v>
      </c>
      <c r="E536" s="36" t="s">
        <v>183</v>
      </c>
      <c r="F536" s="36" t="s">
        <v>449</v>
      </c>
      <c r="G536" s="36" t="s">
        <v>39</v>
      </c>
      <c r="H536" s="42" t="s">
        <v>460</v>
      </c>
      <c r="I536" s="42" t="s">
        <v>461</v>
      </c>
      <c r="J536" s="42" t="s">
        <v>462</v>
      </c>
      <c r="K536" s="42" t="s">
        <v>27</v>
      </c>
      <c r="L536" s="42" t="s">
        <v>17</v>
      </c>
      <c r="M536" s="42" t="s">
        <v>18</v>
      </c>
      <c r="N536" s="42" t="s">
        <v>19</v>
      </c>
      <c r="O536" s="42" t="s">
        <v>32</v>
      </c>
    </row>
    <row r="537" spans="1:15" ht="15" customHeight="1" x14ac:dyDescent="0.2">
      <c r="A537" s="36">
        <v>2016</v>
      </c>
      <c r="B537" s="36">
        <v>38</v>
      </c>
      <c r="C537" s="36" t="s">
        <v>63</v>
      </c>
      <c r="D537" s="36" t="s">
        <v>51</v>
      </c>
      <c r="E537" s="36" t="s">
        <v>183</v>
      </c>
      <c r="F537" s="36" t="s">
        <v>449</v>
      </c>
      <c r="G537" s="36" t="s">
        <v>39</v>
      </c>
      <c r="H537" s="42" t="s">
        <v>463</v>
      </c>
      <c r="I537" s="42" t="s">
        <v>464</v>
      </c>
      <c r="J537" s="42" t="s">
        <v>465</v>
      </c>
      <c r="K537" s="42" t="s">
        <v>27</v>
      </c>
      <c r="L537" s="42" t="s">
        <v>17</v>
      </c>
      <c r="M537" s="42" t="s">
        <v>18</v>
      </c>
      <c r="N537" s="42" t="s">
        <v>19</v>
      </c>
      <c r="O537" s="42" t="s">
        <v>40</v>
      </c>
    </row>
    <row r="538" spans="1:15" ht="15" customHeight="1" x14ac:dyDescent="0.2">
      <c r="A538" s="36">
        <v>2016</v>
      </c>
      <c r="B538" s="36">
        <v>38</v>
      </c>
      <c r="C538" s="36" t="s">
        <v>63</v>
      </c>
      <c r="D538" s="36" t="s">
        <v>51</v>
      </c>
      <c r="E538" s="36" t="s">
        <v>212</v>
      </c>
      <c r="F538" s="36" t="s">
        <v>213</v>
      </c>
      <c r="G538" s="36" t="s">
        <v>2</v>
      </c>
      <c r="H538" s="42" t="s">
        <v>15</v>
      </c>
      <c r="I538" s="42" t="s">
        <v>88</v>
      </c>
      <c r="J538" s="42" t="s">
        <v>89</v>
      </c>
      <c r="K538" s="42" t="s">
        <v>27</v>
      </c>
      <c r="L538" s="42" t="s">
        <v>17</v>
      </c>
      <c r="M538" s="42" t="s">
        <v>22</v>
      </c>
      <c r="N538" s="42" t="s">
        <v>19</v>
      </c>
      <c r="O538" s="42" t="s">
        <v>20</v>
      </c>
    </row>
    <row r="539" spans="1:15" ht="15" customHeight="1" x14ac:dyDescent="0.2">
      <c r="A539" s="36">
        <v>2016</v>
      </c>
      <c r="B539" s="36">
        <v>38</v>
      </c>
      <c r="C539" s="36" t="s">
        <v>63</v>
      </c>
      <c r="D539" s="36" t="s">
        <v>51</v>
      </c>
      <c r="E539" s="36" t="s">
        <v>212</v>
      </c>
      <c r="F539" s="36" t="s">
        <v>213</v>
      </c>
      <c r="G539" s="36" t="s">
        <v>2</v>
      </c>
      <c r="H539" s="43" t="s">
        <v>90</v>
      </c>
      <c r="I539" s="43" t="s">
        <v>91</v>
      </c>
      <c r="J539" s="43" t="s">
        <v>466</v>
      </c>
      <c r="K539" s="43" t="s">
        <v>27</v>
      </c>
      <c r="L539" s="43" t="s">
        <v>17</v>
      </c>
      <c r="M539" s="43" t="s">
        <v>22</v>
      </c>
      <c r="N539" s="43" t="s">
        <v>19</v>
      </c>
      <c r="O539" s="43" t="s">
        <v>20</v>
      </c>
    </row>
    <row r="540" spans="1:15" ht="15" customHeight="1" x14ac:dyDescent="0.2">
      <c r="A540" s="36">
        <v>2016</v>
      </c>
      <c r="B540" s="36">
        <v>38</v>
      </c>
      <c r="C540" s="36" t="s">
        <v>63</v>
      </c>
      <c r="D540" s="36" t="s">
        <v>51</v>
      </c>
      <c r="E540" s="36" t="s">
        <v>212</v>
      </c>
      <c r="F540" s="36" t="s">
        <v>213</v>
      </c>
      <c r="G540" s="36" t="s">
        <v>23</v>
      </c>
      <c r="H540" s="42" t="s">
        <v>467</v>
      </c>
      <c r="I540" s="42" t="s">
        <v>468</v>
      </c>
      <c r="J540" s="42" t="s">
        <v>469</v>
      </c>
      <c r="K540" s="42" t="s">
        <v>27</v>
      </c>
      <c r="L540" s="42" t="s">
        <v>17</v>
      </c>
      <c r="M540" s="42" t="s">
        <v>22</v>
      </c>
      <c r="N540" s="42" t="s">
        <v>19</v>
      </c>
      <c r="O540" s="42" t="s">
        <v>20</v>
      </c>
    </row>
    <row r="541" spans="1:15" ht="15" customHeight="1" x14ac:dyDescent="0.2">
      <c r="A541" s="36">
        <v>2016</v>
      </c>
      <c r="B541" s="36">
        <v>38</v>
      </c>
      <c r="C541" s="36" t="s">
        <v>63</v>
      </c>
      <c r="D541" s="36" t="s">
        <v>51</v>
      </c>
      <c r="E541" s="36" t="s">
        <v>212</v>
      </c>
      <c r="F541" s="36" t="s">
        <v>213</v>
      </c>
      <c r="G541" s="36" t="s">
        <v>31</v>
      </c>
      <c r="H541" s="42" t="s">
        <v>470</v>
      </c>
      <c r="I541" s="42" t="s">
        <v>471</v>
      </c>
      <c r="J541" s="42" t="s">
        <v>472</v>
      </c>
      <c r="K541" s="42" t="s">
        <v>27</v>
      </c>
      <c r="L541" s="42" t="s">
        <v>17</v>
      </c>
      <c r="M541" s="42" t="s">
        <v>18</v>
      </c>
      <c r="N541" s="42" t="s">
        <v>19</v>
      </c>
      <c r="O541" s="42" t="s">
        <v>20</v>
      </c>
    </row>
    <row r="542" spans="1:15" ht="15" customHeight="1" x14ac:dyDescent="0.2">
      <c r="A542" s="36">
        <v>2016</v>
      </c>
      <c r="B542" s="36">
        <v>38</v>
      </c>
      <c r="C542" s="36" t="s">
        <v>63</v>
      </c>
      <c r="D542" s="36" t="s">
        <v>51</v>
      </c>
      <c r="E542" s="36" t="s">
        <v>212</v>
      </c>
      <c r="F542" s="36" t="s">
        <v>213</v>
      </c>
      <c r="G542" s="36" t="s">
        <v>31</v>
      </c>
      <c r="H542" s="43" t="s">
        <v>473</v>
      </c>
      <c r="I542" s="43" t="s">
        <v>474</v>
      </c>
      <c r="J542" s="43" t="s">
        <v>475</v>
      </c>
      <c r="K542" s="43" t="s">
        <v>27</v>
      </c>
      <c r="L542" s="43" t="s">
        <v>17</v>
      </c>
      <c r="M542" s="43" t="s">
        <v>18</v>
      </c>
      <c r="N542" s="43" t="s">
        <v>19</v>
      </c>
      <c r="O542" s="43" t="s">
        <v>20</v>
      </c>
    </row>
    <row r="543" spans="1:15" ht="15" customHeight="1" x14ac:dyDescent="0.2">
      <c r="A543" s="36">
        <v>2016</v>
      </c>
      <c r="B543" s="36">
        <v>38</v>
      </c>
      <c r="C543" s="36" t="s">
        <v>63</v>
      </c>
      <c r="D543" s="36" t="s">
        <v>51</v>
      </c>
      <c r="E543" s="36" t="s">
        <v>212</v>
      </c>
      <c r="F543" s="36" t="s">
        <v>213</v>
      </c>
      <c r="G543" s="36" t="s">
        <v>39</v>
      </c>
      <c r="H543" s="42" t="s">
        <v>476</v>
      </c>
      <c r="I543" s="42" t="s">
        <v>477</v>
      </c>
      <c r="J543" s="42" t="s">
        <v>478</v>
      </c>
      <c r="K543" s="42" t="s">
        <v>27</v>
      </c>
      <c r="L543" s="42" t="s">
        <v>17</v>
      </c>
      <c r="M543" s="42" t="s">
        <v>18</v>
      </c>
      <c r="N543" s="42" t="s">
        <v>438</v>
      </c>
      <c r="O543" s="42" t="s">
        <v>40</v>
      </c>
    </row>
    <row r="544" spans="1:15" ht="15" customHeight="1" x14ac:dyDescent="0.2">
      <c r="A544" s="36">
        <v>2016</v>
      </c>
      <c r="B544" s="36">
        <v>38</v>
      </c>
      <c r="C544" s="36" t="s">
        <v>63</v>
      </c>
      <c r="D544" s="36" t="s">
        <v>51</v>
      </c>
      <c r="E544" s="36" t="s">
        <v>212</v>
      </c>
      <c r="F544" s="36" t="s">
        <v>213</v>
      </c>
      <c r="G544" s="36" t="s">
        <v>39</v>
      </c>
      <c r="H544" s="42" t="s">
        <v>479</v>
      </c>
      <c r="I544" s="42" t="s">
        <v>480</v>
      </c>
      <c r="J544" s="42" t="s">
        <v>481</v>
      </c>
      <c r="K544" s="42" t="s">
        <v>27</v>
      </c>
      <c r="L544" s="42" t="s">
        <v>17</v>
      </c>
      <c r="M544" s="42" t="s">
        <v>18</v>
      </c>
      <c r="N544" s="42" t="s">
        <v>19</v>
      </c>
      <c r="O544" s="42" t="s">
        <v>40</v>
      </c>
    </row>
    <row r="545" spans="1:15" ht="15" customHeight="1" x14ac:dyDescent="0.2">
      <c r="A545" s="36">
        <v>2016</v>
      </c>
      <c r="B545" s="36">
        <v>38</v>
      </c>
      <c r="C545" s="36" t="s">
        <v>63</v>
      </c>
      <c r="D545" s="36" t="s">
        <v>51</v>
      </c>
      <c r="E545" s="36" t="s">
        <v>227</v>
      </c>
      <c r="F545" s="36" t="s">
        <v>482</v>
      </c>
      <c r="G545" s="36" t="s">
        <v>2</v>
      </c>
      <c r="H545" s="42" t="s">
        <v>90</v>
      </c>
      <c r="I545" s="42" t="s">
        <v>91</v>
      </c>
      <c r="J545" s="42" t="s">
        <v>92</v>
      </c>
      <c r="K545" s="42" t="s">
        <v>27</v>
      </c>
      <c r="L545" s="42" t="s">
        <v>17</v>
      </c>
      <c r="M545" s="42" t="s">
        <v>22</v>
      </c>
      <c r="N545" s="42" t="s">
        <v>19</v>
      </c>
      <c r="O545" s="42" t="s">
        <v>20</v>
      </c>
    </row>
    <row r="546" spans="1:15" ht="15" customHeight="1" x14ac:dyDescent="0.2">
      <c r="A546" s="36">
        <v>2016</v>
      </c>
      <c r="B546" s="36">
        <v>38</v>
      </c>
      <c r="C546" s="36" t="s">
        <v>63</v>
      </c>
      <c r="D546" s="36" t="s">
        <v>51</v>
      </c>
      <c r="E546" s="36" t="s">
        <v>227</v>
      </c>
      <c r="F546" s="36" t="s">
        <v>482</v>
      </c>
      <c r="G546" s="36" t="s">
        <v>2</v>
      </c>
      <c r="H546" s="43" t="s">
        <v>15</v>
      </c>
      <c r="I546" s="43" t="s">
        <v>88</v>
      </c>
      <c r="J546" s="43" t="s">
        <v>89</v>
      </c>
      <c r="K546" s="43" t="s">
        <v>27</v>
      </c>
      <c r="L546" s="43" t="s">
        <v>17</v>
      </c>
      <c r="M546" s="43" t="s">
        <v>22</v>
      </c>
      <c r="N546" s="43" t="s">
        <v>19</v>
      </c>
      <c r="O546" s="43" t="s">
        <v>20</v>
      </c>
    </row>
    <row r="547" spans="1:15" ht="15" customHeight="1" x14ac:dyDescent="0.2">
      <c r="A547" s="36">
        <v>2016</v>
      </c>
      <c r="B547" s="36">
        <v>38</v>
      </c>
      <c r="C547" s="36" t="s">
        <v>63</v>
      </c>
      <c r="D547" s="36" t="s">
        <v>51</v>
      </c>
      <c r="E547" s="36" t="s">
        <v>227</v>
      </c>
      <c r="F547" s="36" t="s">
        <v>482</v>
      </c>
      <c r="G547" s="36" t="s">
        <v>23</v>
      </c>
      <c r="H547" s="42" t="s">
        <v>229</v>
      </c>
      <c r="I547" s="42" t="s">
        <v>230</v>
      </c>
      <c r="J547" s="42" t="s">
        <v>483</v>
      </c>
      <c r="K547" s="42" t="s">
        <v>27</v>
      </c>
      <c r="L547" s="42" t="s">
        <v>17</v>
      </c>
      <c r="M547" s="42" t="s">
        <v>22</v>
      </c>
      <c r="N547" s="42" t="s">
        <v>19</v>
      </c>
      <c r="O547" s="42" t="s">
        <v>20</v>
      </c>
    </row>
    <row r="548" spans="1:15" ht="15" customHeight="1" x14ac:dyDescent="0.2">
      <c r="A548" s="36">
        <v>2016</v>
      </c>
      <c r="B548" s="36">
        <v>38</v>
      </c>
      <c r="C548" s="36" t="s">
        <v>63</v>
      </c>
      <c r="D548" s="36" t="s">
        <v>51</v>
      </c>
      <c r="E548" s="36" t="s">
        <v>227</v>
      </c>
      <c r="F548" s="36" t="s">
        <v>482</v>
      </c>
      <c r="G548" s="36" t="s">
        <v>31</v>
      </c>
      <c r="H548" s="42" t="s">
        <v>232</v>
      </c>
      <c r="I548" s="42" t="s">
        <v>484</v>
      </c>
      <c r="J548" s="42" t="s">
        <v>485</v>
      </c>
      <c r="K548" s="42" t="s">
        <v>27</v>
      </c>
      <c r="L548" s="42" t="s">
        <v>17</v>
      </c>
      <c r="M548" s="42" t="s">
        <v>22</v>
      </c>
      <c r="N548" s="42" t="s">
        <v>19</v>
      </c>
      <c r="O548" s="42" t="s">
        <v>20</v>
      </c>
    </row>
    <row r="549" spans="1:15" ht="15" customHeight="1" x14ac:dyDescent="0.2">
      <c r="A549" s="36">
        <v>2016</v>
      </c>
      <c r="B549" s="36">
        <v>38</v>
      </c>
      <c r="C549" s="36" t="s">
        <v>63</v>
      </c>
      <c r="D549" s="36" t="s">
        <v>51</v>
      </c>
      <c r="E549" s="36" t="s">
        <v>227</v>
      </c>
      <c r="F549" s="36" t="s">
        <v>482</v>
      </c>
      <c r="G549" s="36" t="s">
        <v>31</v>
      </c>
      <c r="H549" s="42" t="s">
        <v>486</v>
      </c>
      <c r="I549" s="42" t="s">
        <v>487</v>
      </c>
      <c r="J549" s="42" t="s">
        <v>488</v>
      </c>
      <c r="K549" s="42" t="s">
        <v>27</v>
      </c>
      <c r="L549" s="42" t="s">
        <v>17</v>
      </c>
      <c r="M549" s="42" t="s">
        <v>22</v>
      </c>
      <c r="N549" s="42" t="s">
        <v>19</v>
      </c>
      <c r="O549" s="42" t="s">
        <v>20</v>
      </c>
    </row>
    <row r="550" spans="1:15" ht="15" customHeight="1" x14ac:dyDescent="0.2">
      <c r="A550" s="36">
        <v>2016</v>
      </c>
      <c r="B550" s="36">
        <v>38</v>
      </c>
      <c r="C550" s="36" t="s">
        <v>63</v>
      </c>
      <c r="D550" s="36" t="s">
        <v>51</v>
      </c>
      <c r="E550" s="36" t="s">
        <v>227</v>
      </c>
      <c r="F550" s="36" t="s">
        <v>482</v>
      </c>
      <c r="G550" s="36" t="s">
        <v>31</v>
      </c>
      <c r="H550" s="42" t="s">
        <v>489</v>
      </c>
      <c r="I550" s="42" t="s">
        <v>490</v>
      </c>
      <c r="J550" s="42" t="s">
        <v>491</v>
      </c>
      <c r="K550" s="42" t="s">
        <v>27</v>
      </c>
      <c r="L550" s="42" t="s">
        <v>17</v>
      </c>
      <c r="M550" s="42" t="s">
        <v>22</v>
      </c>
      <c r="N550" s="42" t="s">
        <v>19</v>
      </c>
      <c r="O550" s="42" t="s">
        <v>20</v>
      </c>
    </row>
    <row r="551" spans="1:15" ht="15" customHeight="1" x14ac:dyDescent="0.2">
      <c r="A551" s="36">
        <v>2016</v>
      </c>
      <c r="B551" s="36">
        <v>38</v>
      </c>
      <c r="C551" s="36" t="s">
        <v>63</v>
      </c>
      <c r="D551" s="36" t="s">
        <v>51</v>
      </c>
      <c r="E551" s="36" t="s">
        <v>227</v>
      </c>
      <c r="F551" s="36" t="s">
        <v>482</v>
      </c>
      <c r="G551" s="36" t="s">
        <v>31</v>
      </c>
      <c r="H551" s="42" t="s">
        <v>36</v>
      </c>
      <c r="I551" s="42" t="s">
        <v>492</v>
      </c>
      <c r="J551" s="42" t="s">
        <v>38</v>
      </c>
      <c r="K551" s="42" t="s">
        <v>27</v>
      </c>
      <c r="L551" s="42" t="s">
        <v>17</v>
      </c>
      <c r="M551" s="42" t="s">
        <v>22</v>
      </c>
      <c r="N551" s="42" t="s">
        <v>19</v>
      </c>
      <c r="O551" s="42" t="s">
        <v>20</v>
      </c>
    </row>
    <row r="552" spans="1:15" ht="15" customHeight="1" x14ac:dyDescent="0.2">
      <c r="A552" s="36">
        <v>2016</v>
      </c>
      <c r="B552" s="36">
        <v>38</v>
      </c>
      <c r="C552" s="36" t="s">
        <v>63</v>
      </c>
      <c r="D552" s="36" t="s">
        <v>51</v>
      </c>
      <c r="E552" s="36" t="s">
        <v>227</v>
      </c>
      <c r="F552" s="36" t="s">
        <v>482</v>
      </c>
      <c r="G552" s="36" t="s">
        <v>39</v>
      </c>
      <c r="H552" s="42" t="s">
        <v>493</v>
      </c>
      <c r="I552" s="42" t="s">
        <v>494</v>
      </c>
      <c r="J552" s="42" t="s">
        <v>495</v>
      </c>
      <c r="K552" s="42" t="s">
        <v>27</v>
      </c>
      <c r="L552" s="42" t="s">
        <v>17</v>
      </c>
      <c r="M552" s="42" t="s">
        <v>18</v>
      </c>
      <c r="N552" s="42" t="s">
        <v>29</v>
      </c>
      <c r="O552" s="42" t="s">
        <v>40</v>
      </c>
    </row>
    <row r="553" spans="1:15" ht="15" customHeight="1" x14ac:dyDescent="0.2">
      <c r="A553" s="36">
        <v>2016</v>
      </c>
      <c r="B553" s="36">
        <v>38</v>
      </c>
      <c r="C553" s="36" t="s">
        <v>63</v>
      </c>
      <c r="D553" s="36" t="s">
        <v>51</v>
      </c>
      <c r="E553" s="36" t="s">
        <v>227</v>
      </c>
      <c r="F553" s="36" t="s">
        <v>482</v>
      </c>
      <c r="G553" s="36" t="s">
        <v>39</v>
      </c>
      <c r="H553" s="42" t="s">
        <v>496</v>
      </c>
      <c r="I553" s="42" t="s">
        <v>497</v>
      </c>
      <c r="J553" s="42" t="s">
        <v>498</v>
      </c>
      <c r="K553" s="42" t="s">
        <v>27</v>
      </c>
      <c r="L553" s="42" t="s">
        <v>17</v>
      </c>
      <c r="M553" s="42" t="s">
        <v>18</v>
      </c>
      <c r="N553" s="42" t="s">
        <v>19</v>
      </c>
      <c r="O553" s="42" t="s">
        <v>40</v>
      </c>
    </row>
    <row r="554" spans="1:15" ht="15" customHeight="1" x14ac:dyDescent="0.2">
      <c r="A554" s="36">
        <v>2016</v>
      </c>
      <c r="B554" s="36">
        <v>38</v>
      </c>
      <c r="C554" s="36" t="s">
        <v>63</v>
      </c>
      <c r="D554" s="36" t="s">
        <v>51</v>
      </c>
      <c r="E554" s="36" t="s">
        <v>227</v>
      </c>
      <c r="F554" s="36" t="s">
        <v>482</v>
      </c>
      <c r="G554" s="36" t="s">
        <v>39</v>
      </c>
      <c r="H554" s="42" t="s">
        <v>499</v>
      </c>
      <c r="I554" s="42" t="s">
        <v>500</v>
      </c>
      <c r="J554" s="42" t="s">
        <v>501</v>
      </c>
      <c r="K554" s="42" t="s">
        <v>27</v>
      </c>
      <c r="L554" s="42" t="s">
        <v>17</v>
      </c>
      <c r="M554" s="42" t="s">
        <v>18</v>
      </c>
      <c r="N554" s="42" t="s">
        <v>19</v>
      </c>
      <c r="O554" s="42" t="s">
        <v>32</v>
      </c>
    </row>
    <row r="555" spans="1:15" ht="15" customHeight="1" x14ac:dyDescent="0.2">
      <c r="A555" s="36">
        <v>2016</v>
      </c>
      <c r="B555" s="36">
        <v>38</v>
      </c>
      <c r="C555" s="36" t="s">
        <v>63</v>
      </c>
      <c r="D555" s="36" t="s">
        <v>51</v>
      </c>
      <c r="E555" s="36" t="s">
        <v>227</v>
      </c>
      <c r="F555" s="36" t="s">
        <v>482</v>
      </c>
      <c r="G555" s="36" t="s">
        <v>39</v>
      </c>
      <c r="H555" s="42" t="s">
        <v>502</v>
      </c>
      <c r="I555" s="42" t="s">
        <v>503</v>
      </c>
      <c r="J555" s="42" t="s">
        <v>504</v>
      </c>
      <c r="K555" s="42" t="s">
        <v>27</v>
      </c>
      <c r="L555" s="42" t="s">
        <v>419</v>
      </c>
      <c r="M555" s="42" t="s">
        <v>18</v>
      </c>
      <c r="N555" s="42" t="s">
        <v>29</v>
      </c>
      <c r="O555" s="42" t="s">
        <v>20</v>
      </c>
    </row>
    <row r="556" spans="1:15" ht="15" customHeight="1" x14ac:dyDescent="0.2">
      <c r="A556" s="36">
        <v>2016</v>
      </c>
      <c r="B556" s="36">
        <v>38</v>
      </c>
      <c r="C556" s="36" t="s">
        <v>63</v>
      </c>
      <c r="D556" s="36" t="s">
        <v>51</v>
      </c>
      <c r="E556" s="36" t="s">
        <v>257</v>
      </c>
      <c r="F556" s="36" t="s">
        <v>65</v>
      </c>
      <c r="G556" s="36" t="s">
        <v>2</v>
      </c>
      <c r="H556" s="42" t="s">
        <v>15</v>
      </c>
      <c r="I556" s="42" t="s">
        <v>88</v>
      </c>
      <c r="J556" s="42" t="s">
        <v>89</v>
      </c>
      <c r="K556" s="42" t="s">
        <v>27</v>
      </c>
      <c r="L556" s="42" t="s">
        <v>17</v>
      </c>
      <c r="M556" s="42" t="s">
        <v>22</v>
      </c>
      <c r="N556" s="42" t="s">
        <v>19</v>
      </c>
      <c r="O556" s="42" t="s">
        <v>20</v>
      </c>
    </row>
    <row r="557" spans="1:15" ht="15" customHeight="1" x14ac:dyDescent="0.2">
      <c r="A557" s="36">
        <v>2016</v>
      </c>
      <c r="B557" s="36">
        <v>38</v>
      </c>
      <c r="C557" s="36" t="s">
        <v>63</v>
      </c>
      <c r="D557" s="36" t="s">
        <v>51</v>
      </c>
      <c r="E557" s="36" t="s">
        <v>257</v>
      </c>
      <c r="F557" s="36" t="s">
        <v>65</v>
      </c>
      <c r="G557" s="36" t="s">
        <v>23</v>
      </c>
      <c r="H557" s="42" t="s">
        <v>505</v>
      </c>
      <c r="I557" s="42" t="s">
        <v>506</v>
      </c>
      <c r="J557" s="42" t="s">
        <v>507</v>
      </c>
      <c r="K557" s="42" t="s">
        <v>27</v>
      </c>
      <c r="L557" s="42" t="s">
        <v>17</v>
      </c>
      <c r="M557" s="42" t="s">
        <v>22</v>
      </c>
      <c r="N557" s="42" t="s">
        <v>19</v>
      </c>
      <c r="O557" s="42" t="s">
        <v>32</v>
      </c>
    </row>
    <row r="558" spans="1:15" ht="15" customHeight="1" x14ac:dyDescent="0.2">
      <c r="A558" s="36">
        <v>2016</v>
      </c>
      <c r="B558" s="36">
        <v>38</v>
      </c>
      <c r="C558" s="36" t="s">
        <v>63</v>
      </c>
      <c r="D558" s="36" t="s">
        <v>51</v>
      </c>
      <c r="E558" s="36" t="s">
        <v>257</v>
      </c>
      <c r="F558" s="36" t="s">
        <v>65</v>
      </c>
      <c r="G558" s="36" t="s">
        <v>23</v>
      </c>
      <c r="H558" s="43" t="s">
        <v>508</v>
      </c>
      <c r="I558" s="43" t="s">
        <v>509</v>
      </c>
      <c r="J558" s="43" t="s">
        <v>510</v>
      </c>
      <c r="K558" s="43" t="s">
        <v>27</v>
      </c>
      <c r="L558" s="43" t="s">
        <v>286</v>
      </c>
      <c r="M558" s="43" t="s">
        <v>22</v>
      </c>
      <c r="N558" s="43" t="s">
        <v>19</v>
      </c>
      <c r="O558" s="43" t="s">
        <v>32</v>
      </c>
    </row>
    <row r="559" spans="1:15" ht="15" customHeight="1" x14ac:dyDescent="0.2">
      <c r="A559" s="36">
        <v>2016</v>
      </c>
      <c r="B559" s="36">
        <v>38</v>
      </c>
      <c r="C559" s="36" t="s">
        <v>63</v>
      </c>
      <c r="D559" s="36" t="s">
        <v>51</v>
      </c>
      <c r="E559" s="36" t="s">
        <v>257</v>
      </c>
      <c r="F559" s="36" t="s">
        <v>65</v>
      </c>
      <c r="G559" s="36" t="s">
        <v>31</v>
      </c>
      <c r="H559" s="42" t="s">
        <v>511</v>
      </c>
      <c r="I559" s="42" t="s">
        <v>512</v>
      </c>
      <c r="J559" s="42" t="s">
        <v>513</v>
      </c>
      <c r="K559" s="42" t="s">
        <v>27</v>
      </c>
      <c r="L559" s="42" t="s">
        <v>286</v>
      </c>
      <c r="M559" s="42" t="s">
        <v>22</v>
      </c>
      <c r="N559" s="42" t="s">
        <v>132</v>
      </c>
      <c r="O559" s="42" t="s">
        <v>32</v>
      </c>
    </row>
    <row r="560" spans="1:15" ht="15" customHeight="1" x14ac:dyDescent="0.2">
      <c r="A560" s="36">
        <v>2016</v>
      </c>
      <c r="B560" s="36">
        <v>38</v>
      </c>
      <c r="C560" s="36" t="s">
        <v>63</v>
      </c>
      <c r="D560" s="36" t="s">
        <v>51</v>
      </c>
      <c r="E560" s="36" t="s">
        <v>257</v>
      </c>
      <c r="F560" s="36" t="s">
        <v>65</v>
      </c>
      <c r="G560" s="36" t="s">
        <v>31</v>
      </c>
      <c r="H560" s="42" t="s">
        <v>514</v>
      </c>
      <c r="I560" s="42" t="s">
        <v>515</v>
      </c>
      <c r="J560" s="42" t="s">
        <v>516</v>
      </c>
      <c r="K560" s="42" t="s">
        <v>27</v>
      </c>
      <c r="L560" s="42" t="s">
        <v>286</v>
      </c>
      <c r="M560" s="42" t="s">
        <v>22</v>
      </c>
      <c r="N560" s="42" t="s">
        <v>132</v>
      </c>
      <c r="O560" s="42" t="s">
        <v>32</v>
      </c>
    </row>
    <row r="561" spans="1:15" ht="15" customHeight="1" x14ac:dyDescent="0.2">
      <c r="A561" s="36">
        <v>2016</v>
      </c>
      <c r="B561" s="36">
        <v>38</v>
      </c>
      <c r="C561" s="36" t="s">
        <v>63</v>
      </c>
      <c r="D561" s="36" t="s">
        <v>51</v>
      </c>
      <c r="E561" s="36" t="s">
        <v>257</v>
      </c>
      <c r="F561" s="36" t="s">
        <v>65</v>
      </c>
      <c r="G561" s="36" t="s">
        <v>31</v>
      </c>
      <c r="H561" s="42" t="s">
        <v>517</v>
      </c>
      <c r="I561" s="42" t="s">
        <v>518</v>
      </c>
      <c r="J561" s="42" t="s">
        <v>519</v>
      </c>
      <c r="K561" s="42" t="s">
        <v>27</v>
      </c>
      <c r="L561" s="42" t="s">
        <v>17</v>
      </c>
      <c r="M561" s="42" t="s">
        <v>22</v>
      </c>
      <c r="N561" s="42" t="s">
        <v>19</v>
      </c>
      <c r="O561" s="42" t="s">
        <v>40</v>
      </c>
    </row>
    <row r="562" spans="1:15" ht="15" customHeight="1" x14ac:dyDescent="0.2">
      <c r="A562" s="36">
        <v>2016</v>
      </c>
      <c r="B562" s="36">
        <v>38</v>
      </c>
      <c r="C562" s="36" t="s">
        <v>63</v>
      </c>
      <c r="D562" s="36" t="s">
        <v>51</v>
      </c>
      <c r="E562" s="36" t="s">
        <v>257</v>
      </c>
      <c r="F562" s="36" t="s">
        <v>65</v>
      </c>
      <c r="G562" s="36" t="s">
        <v>31</v>
      </c>
      <c r="H562" s="42" t="s">
        <v>520</v>
      </c>
      <c r="I562" s="42" t="s">
        <v>521</v>
      </c>
      <c r="J562" s="42" t="s">
        <v>522</v>
      </c>
      <c r="K562" s="42" t="s">
        <v>27</v>
      </c>
      <c r="L562" s="42" t="s">
        <v>17</v>
      </c>
      <c r="M562" s="42" t="s">
        <v>22</v>
      </c>
      <c r="N562" s="42" t="s">
        <v>19</v>
      </c>
      <c r="O562" s="42" t="s">
        <v>40</v>
      </c>
    </row>
    <row r="563" spans="1:15" ht="15" customHeight="1" x14ac:dyDescent="0.2">
      <c r="A563" s="36">
        <v>2016</v>
      </c>
      <c r="B563" s="36">
        <v>38</v>
      </c>
      <c r="C563" s="36" t="s">
        <v>63</v>
      </c>
      <c r="D563" s="36" t="s">
        <v>51</v>
      </c>
      <c r="E563" s="36" t="s">
        <v>257</v>
      </c>
      <c r="F563" s="36" t="s">
        <v>65</v>
      </c>
      <c r="G563" s="36" t="s">
        <v>31</v>
      </c>
      <c r="H563" s="42" t="s">
        <v>523</v>
      </c>
      <c r="I563" s="42" t="s">
        <v>524</v>
      </c>
      <c r="J563" s="42" t="s">
        <v>525</v>
      </c>
      <c r="K563" s="42" t="s">
        <v>27</v>
      </c>
      <c r="L563" s="42" t="s">
        <v>286</v>
      </c>
      <c r="M563" s="42" t="s">
        <v>22</v>
      </c>
      <c r="N563" s="42" t="s">
        <v>19</v>
      </c>
      <c r="O563" s="42" t="s">
        <v>32</v>
      </c>
    </row>
    <row r="564" spans="1:15" ht="15" customHeight="1" x14ac:dyDescent="0.2">
      <c r="A564" s="36">
        <v>2016</v>
      </c>
      <c r="B564" s="36">
        <v>38</v>
      </c>
      <c r="C564" s="36" t="s">
        <v>63</v>
      </c>
      <c r="D564" s="36" t="s">
        <v>51</v>
      </c>
      <c r="E564" s="36" t="s">
        <v>257</v>
      </c>
      <c r="F564" s="36" t="s">
        <v>65</v>
      </c>
      <c r="G564" s="36" t="s">
        <v>39</v>
      </c>
      <c r="H564" s="42" t="s">
        <v>526</v>
      </c>
      <c r="I564" s="42" t="s">
        <v>527</v>
      </c>
      <c r="J564" s="42" t="s">
        <v>528</v>
      </c>
      <c r="K564" s="42" t="s">
        <v>27</v>
      </c>
      <c r="L564" s="42" t="s">
        <v>17</v>
      </c>
      <c r="M564" s="42" t="s">
        <v>18</v>
      </c>
      <c r="N564" s="42" t="s">
        <v>19</v>
      </c>
      <c r="O564" s="42" t="s">
        <v>40</v>
      </c>
    </row>
    <row r="565" spans="1:15" ht="15" customHeight="1" x14ac:dyDescent="0.2">
      <c r="A565" s="36">
        <v>2016</v>
      </c>
      <c r="B565" s="36">
        <v>38</v>
      </c>
      <c r="C565" s="36" t="s">
        <v>63</v>
      </c>
      <c r="D565" s="36" t="s">
        <v>51</v>
      </c>
      <c r="E565" s="36" t="s">
        <v>257</v>
      </c>
      <c r="F565" s="36" t="s">
        <v>65</v>
      </c>
      <c r="G565" s="36" t="s">
        <v>39</v>
      </c>
      <c r="H565" s="42" t="s">
        <v>463</v>
      </c>
      <c r="I565" s="42" t="s">
        <v>529</v>
      </c>
      <c r="J565" s="42" t="s">
        <v>530</v>
      </c>
      <c r="K565" s="42" t="s">
        <v>27</v>
      </c>
      <c r="L565" s="42" t="s">
        <v>17</v>
      </c>
      <c r="M565" s="42" t="s">
        <v>18</v>
      </c>
      <c r="N565" s="42" t="s">
        <v>29</v>
      </c>
      <c r="O565" s="42" t="s">
        <v>40</v>
      </c>
    </row>
    <row r="566" spans="1:15" ht="15" customHeight="1" x14ac:dyDescent="0.2">
      <c r="A566" s="36">
        <v>2016</v>
      </c>
      <c r="B566" s="36">
        <v>38</v>
      </c>
      <c r="C566" s="36" t="s">
        <v>63</v>
      </c>
      <c r="D566" s="36" t="s">
        <v>51</v>
      </c>
      <c r="E566" s="36" t="s">
        <v>257</v>
      </c>
      <c r="F566" s="36" t="s">
        <v>65</v>
      </c>
      <c r="G566" s="36" t="s">
        <v>39</v>
      </c>
      <c r="H566" s="42" t="s">
        <v>531</v>
      </c>
      <c r="I566" s="42" t="s">
        <v>532</v>
      </c>
      <c r="J566" s="42" t="s">
        <v>533</v>
      </c>
      <c r="K566" s="42" t="s">
        <v>27</v>
      </c>
      <c r="L566" s="42" t="s">
        <v>17</v>
      </c>
      <c r="M566" s="42" t="s">
        <v>18</v>
      </c>
      <c r="N566" s="42" t="s">
        <v>29</v>
      </c>
      <c r="O566" s="42" t="s">
        <v>40</v>
      </c>
    </row>
    <row r="567" spans="1:15" ht="15" customHeight="1" x14ac:dyDescent="0.2">
      <c r="A567" s="36">
        <v>2016</v>
      </c>
      <c r="B567" s="36">
        <v>38</v>
      </c>
      <c r="C567" s="36" t="s">
        <v>63</v>
      </c>
      <c r="D567" s="36" t="s">
        <v>51</v>
      </c>
      <c r="E567" s="36" t="s">
        <v>257</v>
      </c>
      <c r="F567" s="36" t="s">
        <v>65</v>
      </c>
      <c r="G567" s="36" t="s">
        <v>39</v>
      </c>
      <c r="H567" s="42" t="s">
        <v>534</v>
      </c>
      <c r="I567" s="42" t="s">
        <v>535</v>
      </c>
      <c r="J567" s="42" t="s">
        <v>536</v>
      </c>
      <c r="K567" s="42" t="s">
        <v>27</v>
      </c>
      <c r="L567" s="42" t="s">
        <v>17</v>
      </c>
      <c r="M567" s="42" t="s">
        <v>18</v>
      </c>
      <c r="N567" s="42" t="s">
        <v>29</v>
      </c>
      <c r="O567" s="42" t="s">
        <v>32</v>
      </c>
    </row>
    <row r="568" spans="1:15" ht="15" customHeight="1" x14ac:dyDescent="0.2">
      <c r="A568" s="36">
        <v>2016</v>
      </c>
      <c r="B568" s="36">
        <v>38</v>
      </c>
      <c r="C568" s="36" t="s">
        <v>63</v>
      </c>
      <c r="D568" s="36" t="s">
        <v>51</v>
      </c>
      <c r="E568" s="36" t="s">
        <v>257</v>
      </c>
      <c r="F568" s="36" t="s">
        <v>65</v>
      </c>
      <c r="G568" s="36" t="s">
        <v>39</v>
      </c>
      <c r="H568" s="42" t="s">
        <v>537</v>
      </c>
      <c r="I568" s="42" t="s">
        <v>538</v>
      </c>
      <c r="J568" s="42" t="s">
        <v>539</v>
      </c>
      <c r="K568" s="42" t="s">
        <v>27</v>
      </c>
      <c r="L568" s="42" t="s">
        <v>17</v>
      </c>
      <c r="M568" s="42" t="s">
        <v>18</v>
      </c>
      <c r="N568" s="42" t="s">
        <v>19</v>
      </c>
      <c r="O568" s="42" t="s">
        <v>40</v>
      </c>
    </row>
    <row r="569" spans="1:15" ht="15" customHeight="1" x14ac:dyDescent="0.2">
      <c r="A569" s="36">
        <v>2016</v>
      </c>
      <c r="B569" s="36">
        <v>38</v>
      </c>
      <c r="C569" s="36" t="s">
        <v>63</v>
      </c>
      <c r="D569" s="36" t="s">
        <v>51</v>
      </c>
      <c r="E569" s="36" t="s">
        <v>282</v>
      </c>
      <c r="F569" s="36" t="s">
        <v>67</v>
      </c>
      <c r="G569" s="36" t="s">
        <v>2</v>
      </c>
      <c r="H569" s="42" t="s">
        <v>90</v>
      </c>
      <c r="I569" s="42" t="s">
        <v>91</v>
      </c>
      <c r="J569" s="42" t="s">
        <v>92</v>
      </c>
      <c r="K569" s="42" t="s">
        <v>27</v>
      </c>
      <c r="L569" s="42" t="s">
        <v>17</v>
      </c>
      <c r="M569" s="42" t="s">
        <v>22</v>
      </c>
      <c r="N569" s="42" t="s">
        <v>19</v>
      </c>
      <c r="O569" s="42" t="s">
        <v>20</v>
      </c>
    </row>
    <row r="570" spans="1:15" ht="15" customHeight="1" x14ac:dyDescent="0.2">
      <c r="A570" s="36">
        <v>2016</v>
      </c>
      <c r="B570" s="36">
        <v>38</v>
      </c>
      <c r="C570" s="36" t="s">
        <v>63</v>
      </c>
      <c r="D570" s="36" t="s">
        <v>51</v>
      </c>
      <c r="E570" s="36" t="s">
        <v>282</v>
      </c>
      <c r="F570" s="36" t="s">
        <v>67</v>
      </c>
      <c r="G570" s="36" t="s">
        <v>2</v>
      </c>
      <c r="H570" s="43" t="s">
        <v>15</v>
      </c>
      <c r="I570" s="43" t="s">
        <v>88</v>
      </c>
      <c r="J570" s="43" t="s">
        <v>89</v>
      </c>
      <c r="K570" s="43" t="s">
        <v>27</v>
      </c>
      <c r="L570" s="43" t="s">
        <v>17</v>
      </c>
      <c r="M570" s="43" t="s">
        <v>22</v>
      </c>
      <c r="N570" s="43" t="s">
        <v>19</v>
      </c>
      <c r="O570" s="43" t="s">
        <v>20</v>
      </c>
    </row>
    <row r="571" spans="1:15" ht="15" customHeight="1" x14ac:dyDescent="0.2">
      <c r="A571" s="36">
        <v>2016</v>
      </c>
      <c r="B571" s="36">
        <v>38</v>
      </c>
      <c r="C571" s="36" t="s">
        <v>63</v>
      </c>
      <c r="D571" s="36" t="s">
        <v>51</v>
      </c>
      <c r="E571" s="36" t="s">
        <v>282</v>
      </c>
      <c r="F571" s="36" t="s">
        <v>67</v>
      </c>
      <c r="G571" s="36" t="s">
        <v>23</v>
      </c>
      <c r="H571" s="42" t="s">
        <v>283</v>
      </c>
      <c r="I571" s="42" t="s">
        <v>540</v>
      </c>
      <c r="J571" s="42" t="s">
        <v>541</v>
      </c>
      <c r="K571" s="42" t="s">
        <v>27</v>
      </c>
      <c r="L571" s="42" t="s">
        <v>286</v>
      </c>
      <c r="M571" s="42" t="s">
        <v>22</v>
      </c>
      <c r="N571" s="42" t="s">
        <v>19</v>
      </c>
      <c r="O571" s="42" t="s">
        <v>20</v>
      </c>
    </row>
    <row r="572" spans="1:15" ht="15" customHeight="1" x14ac:dyDescent="0.2">
      <c r="A572" s="36">
        <v>2016</v>
      </c>
      <c r="B572" s="36">
        <v>38</v>
      </c>
      <c r="C572" s="36" t="s">
        <v>63</v>
      </c>
      <c r="D572" s="36" t="s">
        <v>51</v>
      </c>
      <c r="E572" s="36" t="s">
        <v>282</v>
      </c>
      <c r="F572" s="36" t="s">
        <v>67</v>
      </c>
      <c r="G572" s="36" t="s">
        <v>23</v>
      </c>
      <c r="H572" s="43" t="s">
        <v>542</v>
      </c>
      <c r="I572" s="43" t="s">
        <v>543</v>
      </c>
      <c r="J572" s="43" t="s">
        <v>544</v>
      </c>
      <c r="K572" s="43" t="s">
        <v>27</v>
      </c>
      <c r="L572" s="43" t="s">
        <v>17</v>
      </c>
      <c r="M572" s="43" t="s">
        <v>22</v>
      </c>
      <c r="N572" s="43" t="s">
        <v>29</v>
      </c>
      <c r="O572" s="43" t="s">
        <v>20</v>
      </c>
    </row>
    <row r="573" spans="1:15" ht="15" customHeight="1" x14ac:dyDescent="0.2">
      <c r="A573" s="36">
        <v>2016</v>
      </c>
      <c r="B573" s="36">
        <v>38</v>
      </c>
      <c r="C573" s="36" t="s">
        <v>63</v>
      </c>
      <c r="D573" s="36" t="s">
        <v>51</v>
      </c>
      <c r="E573" s="36" t="s">
        <v>282</v>
      </c>
      <c r="F573" s="36" t="s">
        <v>67</v>
      </c>
      <c r="G573" s="36" t="s">
        <v>31</v>
      </c>
      <c r="H573" s="42" t="s">
        <v>545</v>
      </c>
      <c r="I573" s="42" t="s">
        <v>546</v>
      </c>
      <c r="J573" s="42" t="s">
        <v>547</v>
      </c>
      <c r="K573" s="42" t="s">
        <v>27</v>
      </c>
      <c r="L573" s="42" t="s">
        <v>17</v>
      </c>
      <c r="M573" s="42" t="s">
        <v>22</v>
      </c>
      <c r="N573" s="42" t="s">
        <v>29</v>
      </c>
      <c r="O573" s="42" t="s">
        <v>40</v>
      </c>
    </row>
    <row r="574" spans="1:15" ht="15" customHeight="1" x14ac:dyDescent="0.2">
      <c r="A574" s="36">
        <v>2016</v>
      </c>
      <c r="B574" s="36">
        <v>38</v>
      </c>
      <c r="C574" s="36" t="s">
        <v>63</v>
      </c>
      <c r="D574" s="36" t="s">
        <v>51</v>
      </c>
      <c r="E574" s="36" t="s">
        <v>282</v>
      </c>
      <c r="F574" s="36" t="s">
        <v>67</v>
      </c>
      <c r="G574" s="36" t="s">
        <v>31</v>
      </c>
      <c r="H574" s="43" t="s">
        <v>548</v>
      </c>
      <c r="I574" s="43" t="s">
        <v>549</v>
      </c>
      <c r="J574" s="43" t="s">
        <v>550</v>
      </c>
      <c r="K574" s="43" t="s">
        <v>27</v>
      </c>
      <c r="L574" s="43" t="s">
        <v>17</v>
      </c>
      <c r="M574" s="43" t="s">
        <v>18</v>
      </c>
      <c r="N574" s="43" t="s">
        <v>29</v>
      </c>
      <c r="O574" s="43" t="s">
        <v>20</v>
      </c>
    </row>
    <row r="575" spans="1:15" ht="15" customHeight="1" x14ac:dyDescent="0.2">
      <c r="A575" s="36">
        <v>2016</v>
      </c>
      <c r="B575" s="36">
        <v>38</v>
      </c>
      <c r="C575" s="36" t="s">
        <v>63</v>
      </c>
      <c r="D575" s="36" t="s">
        <v>51</v>
      </c>
      <c r="E575" s="36" t="s">
        <v>282</v>
      </c>
      <c r="F575" s="36" t="s">
        <v>67</v>
      </c>
      <c r="G575" s="36" t="s">
        <v>39</v>
      </c>
      <c r="H575" s="42" t="s">
        <v>551</v>
      </c>
      <c r="I575" s="42" t="s">
        <v>551</v>
      </c>
      <c r="J575" s="42" t="s">
        <v>552</v>
      </c>
      <c r="K575" s="42" t="s">
        <v>27</v>
      </c>
      <c r="L575" s="42" t="s">
        <v>17</v>
      </c>
      <c r="M575" s="42" t="s">
        <v>18</v>
      </c>
      <c r="N575" s="42" t="s">
        <v>19</v>
      </c>
      <c r="O575" s="42" t="s">
        <v>20</v>
      </c>
    </row>
    <row r="576" spans="1:15" ht="15" customHeight="1" x14ac:dyDescent="0.2">
      <c r="A576" s="36">
        <v>2016</v>
      </c>
      <c r="B576" s="36">
        <v>38</v>
      </c>
      <c r="C576" s="36" t="s">
        <v>63</v>
      </c>
      <c r="D576" s="36" t="s">
        <v>51</v>
      </c>
      <c r="E576" s="36" t="s">
        <v>282</v>
      </c>
      <c r="F576" s="36" t="s">
        <v>67</v>
      </c>
      <c r="G576" s="36" t="s">
        <v>39</v>
      </c>
      <c r="H576" s="42" t="s">
        <v>293</v>
      </c>
      <c r="I576" s="42" t="s">
        <v>553</v>
      </c>
      <c r="J576" s="42" t="s">
        <v>554</v>
      </c>
      <c r="K576" s="42" t="s">
        <v>27</v>
      </c>
      <c r="L576" s="42" t="s">
        <v>17</v>
      </c>
      <c r="M576" s="42" t="s">
        <v>18</v>
      </c>
      <c r="N576" s="42" t="s">
        <v>19</v>
      </c>
      <c r="O576" s="42" t="s">
        <v>20</v>
      </c>
    </row>
    <row r="577" spans="1:15" ht="15" customHeight="1" x14ac:dyDescent="0.2">
      <c r="A577" s="36">
        <v>2016</v>
      </c>
      <c r="B577" s="36">
        <v>38</v>
      </c>
      <c r="C577" s="36" t="s">
        <v>63</v>
      </c>
      <c r="D577" s="36" t="s">
        <v>51</v>
      </c>
      <c r="E577" s="36" t="s">
        <v>282</v>
      </c>
      <c r="F577" s="36" t="s">
        <v>67</v>
      </c>
      <c r="G577" s="36" t="s">
        <v>39</v>
      </c>
      <c r="H577" s="42" t="s">
        <v>555</v>
      </c>
      <c r="I577" s="42" t="s">
        <v>555</v>
      </c>
      <c r="J577" s="42" t="s">
        <v>556</v>
      </c>
      <c r="K577" s="42" t="s">
        <v>27</v>
      </c>
      <c r="L577" s="42" t="s">
        <v>17</v>
      </c>
      <c r="M577" s="42" t="s">
        <v>18</v>
      </c>
      <c r="N577" s="42" t="s">
        <v>19</v>
      </c>
      <c r="O577" s="42" t="s">
        <v>40</v>
      </c>
    </row>
    <row r="578" spans="1:15" ht="15" customHeight="1" x14ac:dyDescent="0.2">
      <c r="A578" s="36">
        <v>2016</v>
      </c>
      <c r="B578" s="36">
        <v>38</v>
      </c>
      <c r="C578" s="36" t="s">
        <v>63</v>
      </c>
      <c r="D578" s="36" t="s">
        <v>51</v>
      </c>
      <c r="E578" s="36" t="s">
        <v>296</v>
      </c>
      <c r="F578" s="36" t="s">
        <v>557</v>
      </c>
      <c r="G578" s="36" t="s">
        <v>2</v>
      </c>
      <c r="H578" s="42" t="s">
        <v>90</v>
      </c>
      <c r="I578" s="42" t="s">
        <v>91</v>
      </c>
      <c r="J578" s="42" t="s">
        <v>466</v>
      </c>
      <c r="K578" s="42" t="s">
        <v>27</v>
      </c>
      <c r="L578" s="42" t="s">
        <v>17</v>
      </c>
      <c r="M578" s="42" t="s">
        <v>22</v>
      </c>
      <c r="N578" s="42" t="s">
        <v>19</v>
      </c>
      <c r="O578" s="42" t="s">
        <v>20</v>
      </c>
    </row>
    <row r="579" spans="1:15" ht="15" customHeight="1" x14ac:dyDescent="0.2">
      <c r="A579" s="36">
        <v>2016</v>
      </c>
      <c r="B579" s="36">
        <v>38</v>
      </c>
      <c r="C579" s="36" t="s">
        <v>63</v>
      </c>
      <c r="D579" s="36" t="s">
        <v>51</v>
      </c>
      <c r="E579" s="36" t="s">
        <v>296</v>
      </c>
      <c r="F579" s="36" t="s">
        <v>557</v>
      </c>
      <c r="G579" s="36" t="s">
        <v>2</v>
      </c>
      <c r="H579" s="43" t="s">
        <v>15</v>
      </c>
      <c r="I579" s="43" t="s">
        <v>88</v>
      </c>
      <c r="J579" s="43" t="s">
        <v>89</v>
      </c>
      <c r="K579" s="43" t="s">
        <v>27</v>
      </c>
      <c r="L579" s="43" t="s">
        <v>17</v>
      </c>
      <c r="M579" s="43" t="s">
        <v>22</v>
      </c>
      <c r="N579" s="43" t="s">
        <v>19</v>
      </c>
      <c r="O579" s="43" t="s">
        <v>20</v>
      </c>
    </row>
    <row r="580" spans="1:15" ht="15" customHeight="1" x14ac:dyDescent="0.2">
      <c r="A580" s="36">
        <v>2016</v>
      </c>
      <c r="B580" s="36">
        <v>38</v>
      </c>
      <c r="C580" s="36" t="s">
        <v>63</v>
      </c>
      <c r="D580" s="36" t="s">
        <v>51</v>
      </c>
      <c r="E580" s="36" t="s">
        <v>296</v>
      </c>
      <c r="F580" s="36" t="s">
        <v>557</v>
      </c>
      <c r="G580" s="36" t="s">
        <v>23</v>
      </c>
      <c r="H580" s="42" t="s">
        <v>558</v>
      </c>
      <c r="I580" s="42" t="s">
        <v>559</v>
      </c>
      <c r="J580" s="42" t="s">
        <v>560</v>
      </c>
      <c r="K580" s="42" t="s">
        <v>27</v>
      </c>
      <c r="L580" s="42" t="s">
        <v>17</v>
      </c>
      <c r="M580" s="42" t="s">
        <v>22</v>
      </c>
      <c r="N580" s="42" t="s">
        <v>19</v>
      </c>
      <c r="O580" s="42" t="s">
        <v>20</v>
      </c>
    </row>
    <row r="581" spans="1:15" ht="15" customHeight="1" x14ac:dyDescent="0.2">
      <c r="A581" s="36">
        <v>2016</v>
      </c>
      <c r="B581" s="36">
        <v>38</v>
      </c>
      <c r="C581" s="36" t="s">
        <v>63</v>
      </c>
      <c r="D581" s="36" t="s">
        <v>51</v>
      </c>
      <c r="E581" s="36" t="s">
        <v>296</v>
      </c>
      <c r="F581" s="36" t="s">
        <v>557</v>
      </c>
      <c r="G581" s="36" t="s">
        <v>31</v>
      </c>
      <c r="H581" s="42" t="s">
        <v>301</v>
      </c>
      <c r="I581" s="42" t="s">
        <v>561</v>
      </c>
      <c r="J581" s="42" t="s">
        <v>303</v>
      </c>
      <c r="K581" s="42" t="s">
        <v>27</v>
      </c>
      <c r="L581" s="42" t="s">
        <v>17</v>
      </c>
      <c r="M581" s="42" t="s">
        <v>22</v>
      </c>
      <c r="N581" s="42" t="s">
        <v>19</v>
      </c>
      <c r="O581" s="42" t="s">
        <v>20</v>
      </c>
    </row>
    <row r="582" spans="1:15" ht="15" customHeight="1" x14ac:dyDescent="0.2">
      <c r="A582" s="36">
        <v>2016</v>
      </c>
      <c r="B582" s="36">
        <v>38</v>
      </c>
      <c r="C582" s="36" t="s">
        <v>63</v>
      </c>
      <c r="D582" s="36" t="s">
        <v>51</v>
      </c>
      <c r="E582" s="36" t="s">
        <v>296</v>
      </c>
      <c r="F582" s="36" t="s">
        <v>557</v>
      </c>
      <c r="G582" s="36" t="s">
        <v>39</v>
      </c>
      <c r="H582" s="42" t="s">
        <v>526</v>
      </c>
      <c r="I582" s="42" t="s">
        <v>562</v>
      </c>
      <c r="J582" s="42" t="s">
        <v>563</v>
      </c>
      <c r="K582" s="42" t="s">
        <v>27</v>
      </c>
      <c r="L582" s="42" t="s">
        <v>17</v>
      </c>
      <c r="M582" s="42" t="s">
        <v>18</v>
      </c>
      <c r="N582" s="42" t="s">
        <v>29</v>
      </c>
      <c r="O582" s="42" t="s">
        <v>32</v>
      </c>
    </row>
    <row r="583" spans="1:15" ht="15" customHeight="1" x14ac:dyDescent="0.2">
      <c r="A583" s="36">
        <v>2016</v>
      </c>
      <c r="B583" s="36">
        <v>38</v>
      </c>
      <c r="C583" s="36" t="s">
        <v>63</v>
      </c>
      <c r="D583" s="36" t="s">
        <v>51</v>
      </c>
      <c r="E583" s="36" t="s">
        <v>296</v>
      </c>
      <c r="F583" s="36" t="s">
        <v>557</v>
      </c>
      <c r="G583" s="36" t="s">
        <v>39</v>
      </c>
      <c r="H583" s="42" t="s">
        <v>564</v>
      </c>
      <c r="I583" s="42" t="s">
        <v>565</v>
      </c>
      <c r="J583" s="42" t="s">
        <v>566</v>
      </c>
      <c r="K583" s="42" t="s">
        <v>27</v>
      </c>
      <c r="L583" s="42" t="s">
        <v>17</v>
      </c>
      <c r="M583" s="42" t="s">
        <v>18</v>
      </c>
      <c r="N583" s="42" t="s">
        <v>29</v>
      </c>
      <c r="O583" s="42" t="s">
        <v>20</v>
      </c>
    </row>
    <row r="584" spans="1:15" ht="15" customHeight="1" x14ac:dyDescent="0.2">
      <c r="A584" s="36">
        <v>2016</v>
      </c>
      <c r="B584" s="36">
        <v>38</v>
      </c>
      <c r="C584" s="36" t="s">
        <v>63</v>
      </c>
      <c r="D584" s="36" t="s">
        <v>51</v>
      </c>
      <c r="E584" s="36" t="s">
        <v>296</v>
      </c>
      <c r="F584" s="36" t="s">
        <v>557</v>
      </c>
      <c r="G584" s="36" t="s">
        <v>39</v>
      </c>
      <c r="H584" s="42" t="s">
        <v>307</v>
      </c>
      <c r="I584" s="42" t="s">
        <v>567</v>
      </c>
      <c r="J584" s="42" t="s">
        <v>568</v>
      </c>
      <c r="K584" s="42" t="s">
        <v>27</v>
      </c>
      <c r="L584" s="42" t="s">
        <v>17</v>
      </c>
      <c r="M584" s="42" t="s">
        <v>18</v>
      </c>
      <c r="N584" s="42" t="s">
        <v>29</v>
      </c>
      <c r="O584" s="42" t="s">
        <v>20</v>
      </c>
    </row>
    <row r="585" spans="1:15" ht="15" customHeight="1" x14ac:dyDescent="0.2">
      <c r="A585" s="36">
        <v>2016</v>
      </c>
      <c r="B585" s="36">
        <v>38</v>
      </c>
      <c r="C585" s="36" t="s">
        <v>63</v>
      </c>
      <c r="D585" s="36" t="s">
        <v>51</v>
      </c>
      <c r="E585" s="36" t="s">
        <v>296</v>
      </c>
      <c r="F585" s="36" t="s">
        <v>557</v>
      </c>
      <c r="G585" s="36" t="s">
        <v>39</v>
      </c>
      <c r="H585" s="42" t="s">
        <v>569</v>
      </c>
      <c r="I585" s="42" t="s">
        <v>570</v>
      </c>
      <c r="J585" s="42" t="s">
        <v>571</v>
      </c>
      <c r="K585" s="42" t="s">
        <v>27</v>
      </c>
      <c r="L585" s="42" t="s">
        <v>17</v>
      </c>
      <c r="M585" s="42" t="s">
        <v>18</v>
      </c>
      <c r="N585" s="42" t="s">
        <v>19</v>
      </c>
      <c r="O585" s="42" t="s">
        <v>40</v>
      </c>
    </row>
    <row r="586" spans="1:15" ht="15" customHeight="1" x14ac:dyDescent="0.2">
      <c r="A586" s="36">
        <v>2016</v>
      </c>
      <c r="B586" s="36">
        <v>38</v>
      </c>
      <c r="C586" s="36" t="s">
        <v>63</v>
      </c>
      <c r="D586" s="36" t="s">
        <v>51</v>
      </c>
      <c r="E586" s="36" t="s">
        <v>326</v>
      </c>
      <c r="F586" s="36" t="s">
        <v>572</v>
      </c>
      <c r="G586" s="36" t="s">
        <v>2</v>
      </c>
      <c r="H586" s="42" t="s">
        <v>90</v>
      </c>
      <c r="I586" s="42" t="s">
        <v>91</v>
      </c>
      <c r="J586" s="42" t="s">
        <v>466</v>
      </c>
      <c r="K586" s="42" t="s">
        <v>27</v>
      </c>
      <c r="L586" s="42" t="s">
        <v>17</v>
      </c>
      <c r="M586" s="42" t="s">
        <v>22</v>
      </c>
      <c r="N586" s="42" t="s">
        <v>19</v>
      </c>
      <c r="O586" s="42" t="s">
        <v>20</v>
      </c>
    </row>
    <row r="587" spans="1:15" ht="15" customHeight="1" x14ac:dyDescent="0.2">
      <c r="A587" s="36">
        <v>2016</v>
      </c>
      <c r="B587" s="36">
        <v>38</v>
      </c>
      <c r="C587" s="36" t="s">
        <v>63</v>
      </c>
      <c r="D587" s="36" t="s">
        <v>51</v>
      </c>
      <c r="E587" s="36" t="s">
        <v>326</v>
      </c>
      <c r="F587" s="36" t="s">
        <v>572</v>
      </c>
      <c r="G587" s="36" t="s">
        <v>2</v>
      </c>
      <c r="H587" s="43" t="s">
        <v>15</v>
      </c>
      <c r="I587" s="43" t="s">
        <v>88</v>
      </c>
      <c r="J587" s="43" t="s">
        <v>89</v>
      </c>
      <c r="K587" s="43" t="s">
        <v>27</v>
      </c>
      <c r="L587" s="43" t="s">
        <v>17</v>
      </c>
      <c r="M587" s="43" t="s">
        <v>22</v>
      </c>
      <c r="N587" s="43" t="s">
        <v>19</v>
      </c>
      <c r="O587" s="43" t="s">
        <v>20</v>
      </c>
    </row>
    <row r="588" spans="1:15" ht="15" customHeight="1" x14ac:dyDescent="0.2">
      <c r="A588" s="36">
        <v>2016</v>
      </c>
      <c r="B588" s="36">
        <v>38</v>
      </c>
      <c r="C588" s="36" t="s">
        <v>63</v>
      </c>
      <c r="D588" s="36" t="s">
        <v>51</v>
      </c>
      <c r="E588" s="36" t="s">
        <v>326</v>
      </c>
      <c r="F588" s="36" t="s">
        <v>572</v>
      </c>
      <c r="G588" s="36" t="s">
        <v>23</v>
      </c>
      <c r="H588" s="42" t="s">
        <v>573</v>
      </c>
      <c r="I588" s="42" t="s">
        <v>574</v>
      </c>
      <c r="J588" s="42" t="s">
        <v>575</v>
      </c>
      <c r="K588" s="42" t="s">
        <v>27</v>
      </c>
      <c r="L588" s="42" t="s">
        <v>17</v>
      </c>
      <c r="M588" s="42" t="s">
        <v>22</v>
      </c>
      <c r="N588" s="42" t="s">
        <v>19</v>
      </c>
      <c r="O588" s="42" t="s">
        <v>20</v>
      </c>
    </row>
    <row r="589" spans="1:15" ht="15" customHeight="1" x14ac:dyDescent="0.2">
      <c r="A589" s="36">
        <v>2016</v>
      </c>
      <c r="B589" s="36">
        <v>38</v>
      </c>
      <c r="C589" s="36" t="s">
        <v>63</v>
      </c>
      <c r="D589" s="36" t="s">
        <v>51</v>
      </c>
      <c r="E589" s="36" t="s">
        <v>326</v>
      </c>
      <c r="F589" s="36" t="s">
        <v>572</v>
      </c>
      <c r="G589" s="36" t="s">
        <v>31</v>
      </c>
      <c r="H589" s="42" t="s">
        <v>576</v>
      </c>
      <c r="I589" s="42" t="s">
        <v>577</v>
      </c>
      <c r="J589" s="42" t="s">
        <v>578</v>
      </c>
      <c r="K589" s="42" t="s">
        <v>27</v>
      </c>
      <c r="L589" s="42" t="s">
        <v>17</v>
      </c>
      <c r="M589" s="42" t="s">
        <v>22</v>
      </c>
      <c r="N589" s="42" t="s">
        <v>19</v>
      </c>
      <c r="O589" s="42" t="s">
        <v>20</v>
      </c>
    </row>
    <row r="590" spans="1:15" ht="15" customHeight="1" x14ac:dyDescent="0.2">
      <c r="A590" s="36">
        <v>2016</v>
      </c>
      <c r="B590" s="36">
        <v>38</v>
      </c>
      <c r="C590" s="36" t="s">
        <v>63</v>
      </c>
      <c r="D590" s="36" t="s">
        <v>51</v>
      </c>
      <c r="E590" s="36" t="s">
        <v>326</v>
      </c>
      <c r="F590" s="36" t="s">
        <v>572</v>
      </c>
      <c r="G590" s="36" t="s">
        <v>39</v>
      </c>
      <c r="H590" s="42" t="s">
        <v>457</v>
      </c>
      <c r="I590" s="42" t="s">
        <v>579</v>
      </c>
      <c r="J590" s="42" t="s">
        <v>580</v>
      </c>
      <c r="K590" s="42" t="s">
        <v>27</v>
      </c>
      <c r="L590" s="42" t="s">
        <v>17</v>
      </c>
      <c r="M590" s="42" t="s">
        <v>18</v>
      </c>
      <c r="N590" s="42" t="s">
        <v>19</v>
      </c>
      <c r="O590" s="42" t="s">
        <v>20</v>
      </c>
    </row>
    <row r="591" spans="1:15" ht="15" customHeight="1" x14ac:dyDescent="0.2">
      <c r="A591" s="36">
        <v>2016</v>
      </c>
      <c r="B591" s="36">
        <v>38</v>
      </c>
      <c r="C591" s="36" t="s">
        <v>63</v>
      </c>
      <c r="D591" s="36" t="s">
        <v>51</v>
      </c>
      <c r="E591" s="36" t="s">
        <v>326</v>
      </c>
      <c r="F591" s="36" t="s">
        <v>572</v>
      </c>
      <c r="G591" s="36" t="s">
        <v>39</v>
      </c>
      <c r="H591" s="42" t="s">
        <v>581</v>
      </c>
      <c r="I591" s="42" t="s">
        <v>582</v>
      </c>
      <c r="J591" s="42" t="s">
        <v>583</v>
      </c>
      <c r="K591" s="42" t="s">
        <v>27</v>
      </c>
      <c r="L591" s="42" t="s">
        <v>17</v>
      </c>
      <c r="M591" s="42" t="s">
        <v>18</v>
      </c>
      <c r="N591" s="42" t="s">
        <v>19</v>
      </c>
      <c r="O591" s="42" t="s">
        <v>20</v>
      </c>
    </row>
    <row r="592" spans="1:15" ht="15" customHeight="1" x14ac:dyDescent="0.2">
      <c r="A592" s="36">
        <v>2016</v>
      </c>
      <c r="B592" s="36">
        <v>38</v>
      </c>
      <c r="C592" s="36" t="s">
        <v>63</v>
      </c>
      <c r="D592" s="36" t="s">
        <v>51</v>
      </c>
      <c r="E592" s="36" t="s">
        <v>326</v>
      </c>
      <c r="F592" s="36" t="s">
        <v>572</v>
      </c>
      <c r="G592" s="36" t="s">
        <v>39</v>
      </c>
      <c r="H592" s="42" t="s">
        <v>531</v>
      </c>
      <c r="I592" s="42" t="s">
        <v>584</v>
      </c>
      <c r="J592" s="42" t="s">
        <v>585</v>
      </c>
      <c r="K592" s="42" t="s">
        <v>27</v>
      </c>
      <c r="L592" s="42" t="s">
        <v>17</v>
      </c>
      <c r="M592" s="42" t="s">
        <v>18</v>
      </c>
      <c r="N592" s="42" t="s">
        <v>29</v>
      </c>
      <c r="O592" s="42" t="s">
        <v>20</v>
      </c>
    </row>
    <row r="593" spans="1:15" ht="15" customHeight="1" x14ac:dyDescent="0.2">
      <c r="A593" s="36">
        <v>2016</v>
      </c>
      <c r="B593" s="36">
        <v>38</v>
      </c>
      <c r="C593" s="36" t="s">
        <v>63</v>
      </c>
      <c r="D593" s="36" t="s">
        <v>51</v>
      </c>
      <c r="E593" s="36" t="s">
        <v>326</v>
      </c>
      <c r="F593" s="36" t="s">
        <v>572</v>
      </c>
      <c r="G593" s="36" t="s">
        <v>39</v>
      </c>
      <c r="H593" s="42" t="s">
        <v>586</v>
      </c>
      <c r="I593" s="42" t="s">
        <v>587</v>
      </c>
      <c r="J593" s="42" t="s">
        <v>588</v>
      </c>
      <c r="K593" s="42" t="s">
        <v>27</v>
      </c>
      <c r="L593" s="42" t="s">
        <v>17</v>
      </c>
      <c r="M593" s="42" t="s">
        <v>18</v>
      </c>
      <c r="N593" s="42" t="s">
        <v>19</v>
      </c>
      <c r="O593" s="42" t="s">
        <v>20</v>
      </c>
    </row>
    <row r="594" spans="1:15" ht="15" customHeight="1" x14ac:dyDescent="0.2">
      <c r="A594" s="36">
        <v>2016</v>
      </c>
      <c r="B594" s="36">
        <v>38</v>
      </c>
      <c r="C594" s="36" t="s">
        <v>63</v>
      </c>
      <c r="D594" s="36" t="s">
        <v>51</v>
      </c>
      <c r="E594" s="36" t="s">
        <v>326</v>
      </c>
      <c r="F594" s="36" t="s">
        <v>572</v>
      </c>
      <c r="G594" s="36" t="s">
        <v>39</v>
      </c>
      <c r="H594" s="42" t="s">
        <v>589</v>
      </c>
      <c r="I594" s="42" t="s">
        <v>590</v>
      </c>
      <c r="J594" s="42" t="s">
        <v>591</v>
      </c>
      <c r="K594" s="42" t="s">
        <v>27</v>
      </c>
      <c r="L594" s="42" t="s">
        <v>17</v>
      </c>
      <c r="M594" s="42" t="s">
        <v>18</v>
      </c>
      <c r="N594" s="42" t="s">
        <v>19</v>
      </c>
      <c r="O594" s="42" t="s">
        <v>20</v>
      </c>
    </row>
    <row r="595" spans="1:15" ht="15" customHeight="1" x14ac:dyDescent="0.2">
      <c r="A595" s="36">
        <v>2016</v>
      </c>
      <c r="B595" s="36">
        <v>38</v>
      </c>
      <c r="C595" s="36" t="s">
        <v>63</v>
      </c>
      <c r="D595" s="36" t="s">
        <v>51</v>
      </c>
      <c r="E595" s="36" t="s">
        <v>592</v>
      </c>
      <c r="F595" s="36" t="s">
        <v>593</v>
      </c>
      <c r="G595" s="36" t="s">
        <v>2</v>
      </c>
      <c r="H595" s="42" t="s">
        <v>15</v>
      </c>
      <c r="I595" s="42" t="s">
        <v>88</v>
      </c>
      <c r="J595" s="42" t="s">
        <v>89</v>
      </c>
      <c r="K595" s="42" t="s">
        <v>27</v>
      </c>
      <c r="L595" s="42" t="s">
        <v>17</v>
      </c>
      <c r="M595" s="42" t="s">
        <v>22</v>
      </c>
      <c r="N595" s="42" t="s">
        <v>19</v>
      </c>
      <c r="O595" s="42" t="s">
        <v>20</v>
      </c>
    </row>
    <row r="596" spans="1:15" ht="15" customHeight="1" x14ac:dyDescent="0.2">
      <c r="A596" s="36">
        <v>2016</v>
      </c>
      <c r="B596" s="36">
        <v>38</v>
      </c>
      <c r="C596" s="36" t="s">
        <v>63</v>
      </c>
      <c r="D596" s="36" t="s">
        <v>51</v>
      </c>
      <c r="E596" s="36" t="s">
        <v>592</v>
      </c>
      <c r="F596" s="36" t="s">
        <v>593</v>
      </c>
      <c r="G596" s="36" t="s">
        <v>2</v>
      </c>
      <c r="H596" s="43" t="s">
        <v>90</v>
      </c>
      <c r="I596" s="43" t="s">
        <v>91</v>
      </c>
      <c r="J596" s="43" t="s">
        <v>450</v>
      </c>
      <c r="K596" s="43" t="s">
        <v>27</v>
      </c>
      <c r="L596" s="43" t="s">
        <v>17</v>
      </c>
      <c r="M596" s="43" t="s">
        <v>22</v>
      </c>
      <c r="N596" s="43" t="s">
        <v>19</v>
      </c>
      <c r="O596" s="43" t="s">
        <v>20</v>
      </c>
    </row>
    <row r="597" spans="1:15" ht="15" customHeight="1" x14ac:dyDescent="0.2">
      <c r="A597" s="36">
        <v>2016</v>
      </c>
      <c r="B597" s="36">
        <v>38</v>
      </c>
      <c r="C597" s="36" t="s">
        <v>63</v>
      </c>
      <c r="D597" s="36" t="s">
        <v>51</v>
      </c>
      <c r="E597" s="36" t="s">
        <v>592</v>
      </c>
      <c r="F597" s="36" t="s">
        <v>593</v>
      </c>
      <c r="G597" s="36" t="s">
        <v>23</v>
      </c>
      <c r="H597" s="42" t="s">
        <v>594</v>
      </c>
      <c r="I597" s="42" t="s">
        <v>595</v>
      </c>
      <c r="J597" s="42" t="s">
        <v>596</v>
      </c>
      <c r="K597" s="42" t="s">
        <v>27</v>
      </c>
      <c r="L597" s="42" t="s">
        <v>17</v>
      </c>
      <c r="M597" s="42" t="s">
        <v>22</v>
      </c>
      <c r="N597" s="42" t="s">
        <v>19</v>
      </c>
      <c r="O597" s="42" t="s">
        <v>40</v>
      </c>
    </row>
    <row r="598" spans="1:15" ht="15" customHeight="1" x14ac:dyDescent="0.2">
      <c r="A598" s="36">
        <v>2016</v>
      </c>
      <c r="B598" s="36">
        <v>38</v>
      </c>
      <c r="C598" s="36" t="s">
        <v>63</v>
      </c>
      <c r="D598" s="36" t="s">
        <v>51</v>
      </c>
      <c r="E598" s="36" t="s">
        <v>592</v>
      </c>
      <c r="F598" s="36" t="s">
        <v>593</v>
      </c>
      <c r="G598" s="36" t="s">
        <v>31</v>
      </c>
      <c r="H598" s="42" t="s">
        <v>597</v>
      </c>
      <c r="I598" s="42" t="s">
        <v>598</v>
      </c>
      <c r="J598" s="42" t="s">
        <v>599</v>
      </c>
      <c r="K598" s="42" t="s">
        <v>27</v>
      </c>
      <c r="L598" s="42" t="s">
        <v>17</v>
      </c>
      <c r="M598" s="42" t="s">
        <v>18</v>
      </c>
      <c r="N598" s="42" t="s">
        <v>19</v>
      </c>
      <c r="O598" s="42" t="s">
        <v>40</v>
      </c>
    </row>
    <row r="599" spans="1:15" ht="15" customHeight="1" x14ac:dyDescent="0.2">
      <c r="A599" s="36">
        <v>2016</v>
      </c>
      <c r="B599" s="36">
        <v>38</v>
      </c>
      <c r="C599" s="36" t="s">
        <v>63</v>
      </c>
      <c r="D599" s="36" t="s">
        <v>51</v>
      </c>
      <c r="E599" s="36" t="s">
        <v>592</v>
      </c>
      <c r="F599" s="36" t="s">
        <v>593</v>
      </c>
      <c r="G599" s="36" t="s">
        <v>31</v>
      </c>
      <c r="H599" s="42" t="s">
        <v>600</v>
      </c>
      <c r="I599" s="42" t="s">
        <v>601</v>
      </c>
      <c r="J599" s="42" t="s">
        <v>602</v>
      </c>
      <c r="K599" s="42" t="s">
        <v>27</v>
      </c>
      <c r="L599" s="42" t="s">
        <v>17</v>
      </c>
      <c r="M599" s="42" t="s">
        <v>22</v>
      </c>
      <c r="N599" s="42" t="s">
        <v>19</v>
      </c>
      <c r="O599" s="42" t="s">
        <v>40</v>
      </c>
    </row>
    <row r="600" spans="1:15" ht="15" customHeight="1" x14ac:dyDescent="0.2">
      <c r="A600" s="36">
        <v>2016</v>
      </c>
      <c r="B600" s="36">
        <v>38</v>
      </c>
      <c r="C600" s="36" t="s">
        <v>63</v>
      </c>
      <c r="D600" s="36" t="s">
        <v>51</v>
      </c>
      <c r="E600" s="36" t="s">
        <v>592</v>
      </c>
      <c r="F600" s="36" t="s">
        <v>593</v>
      </c>
      <c r="G600" s="36" t="s">
        <v>39</v>
      </c>
      <c r="H600" s="42" t="s">
        <v>457</v>
      </c>
      <c r="I600" s="42" t="s">
        <v>603</v>
      </c>
      <c r="J600" s="42" t="s">
        <v>604</v>
      </c>
      <c r="K600" s="42" t="s">
        <v>27</v>
      </c>
      <c r="L600" s="42" t="s">
        <v>17</v>
      </c>
      <c r="M600" s="42" t="s">
        <v>18</v>
      </c>
      <c r="N600" s="42" t="s">
        <v>19</v>
      </c>
      <c r="O600" s="42" t="s">
        <v>40</v>
      </c>
    </row>
    <row r="601" spans="1:15" ht="15" customHeight="1" x14ac:dyDescent="0.2">
      <c r="A601" s="36">
        <v>2016</v>
      </c>
      <c r="B601" s="36">
        <v>38</v>
      </c>
      <c r="C601" s="36" t="s">
        <v>63</v>
      </c>
      <c r="D601" s="36" t="s">
        <v>51</v>
      </c>
      <c r="E601" s="36" t="s">
        <v>592</v>
      </c>
      <c r="F601" s="36" t="s">
        <v>593</v>
      </c>
      <c r="G601" s="36" t="s">
        <v>39</v>
      </c>
      <c r="H601" s="42" t="s">
        <v>605</v>
      </c>
      <c r="I601" s="42" t="s">
        <v>606</v>
      </c>
      <c r="J601" s="42" t="s">
        <v>607</v>
      </c>
      <c r="K601" s="42" t="s">
        <v>27</v>
      </c>
      <c r="L601" s="42" t="s">
        <v>17</v>
      </c>
      <c r="M601" s="42" t="s">
        <v>18</v>
      </c>
      <c r="N601" s="42" t="s">
        <v>19</v>
      </c>
      <c r="O601" s="42" t="s">
        <v>40</v>
      </c>
    </row>
    <row r="602" spans="1:15" ht="15" customHeight="1" x14ac:dyDescent="0.2">
      <c r="A602" s="36">
        <v>2016</v>
      </c>
      <c r="B602" s="36">
        <v>38</v>
      </c>
      <c r="C602" s="36" t="s">
        <v>63</v>
      </c>
      <c r="D602" s="36" t="s">
        <v>51</v>
      </c>
      <c r="E602" s="36" t="s">
        <v>592</v>
      </c>
      <c r="F602" s="36" t="s">
        <v>593</v>
      </c>
      <c r="G602" s="36" t="s">
        <v>39</v>
      </c>
      <c r="H602" s="42" t="s">
        <v>608</v>
      </c>
      <c r="I602" s="42" t="s">
        <v>609</v>
      </c>
      <c r="J602" s="42" t="s">
        <v>610</v>
      </c>
      <c r="K602" s="42" t="s">
        <v>27</v>
      </c>
      <c r="L602" s="42" t="s">
        <v>17</v>
      </c>
      <c r="M602" s="42" t="s">
        <v>18</v>
      </c>
      <c r="N602" s="42" t="s">
        <v>19</v>
      </c>
      <c r="O602" s="42" t="s">
        <v>40</v>
      </c>
    </row>
    <row r="603" spans="1:15" ht="15" customHeight="1" x14ac:dyDescent="0.2">
      <c r="A603" s="36">
        <v>2016</v>
      </c>
      <c r="B603" s="36">
        <v>38</v>
      </c>
      <c r="C603" s="36" t="s">
        <v>63</v>
      </c>
      <c r="D603" s="36" t="s">
        <v>51</v>
      </c>
      <c r="E603" s="36" t="s">
        <v>592</v>
      </c>
      <c r="F603" s="36" t="s">
        <v>593</v>
      </c>
      <c r="G603" s="36" t="s">
        <v>39</v>
      </c>
      <c r="H603" s="42" t="s">
        <v>611</v>
      </c>
      <c r="I603" s="42" t="s">
        <v>612</v>
      </c>
      <c r="J603" s="42" t="s">
        <v>613</v>
      </c>
      <c r="K603" s="42" t="s">
        <v>27</v>
      </c>
      <c r="L603" s="42" t="s">
        <v>17</v>
      </c>
      <c r="M603" s="42" t="s">
        <v>18</v>
      </c>
      <c r="N603" s="42" t="s">
        <v>19</v>
      </c>
      <c r="O603" s="42" t="s">
        <v>40</v>
      </c>
    </row>
    <row r="604" spans="1:15" ht="15" customHeight="1" x14ac:dyDescent="0.2">
      <c r="A604" s="36">
        <v>2016</v>
      </c>
      <c r="B604" s="36">
        <v>38</v>
      </c>
      <c r="C604" s="36" t="s">
        <v>63</v>
      </c>
      <c r="D604" s="36" t="s">
        <v>51</v>
      </c>
      <c r="E604" s="36" t="s">
        <v>374</v>
      </c>
      <c r="F604" s="36" t="s">
        <v>614</v>
      </c>
      <c r="G604" s="36" t="s">
        <v>2</v>
      </c>
      <c r="H604" s="42" t="s">
        <v>90</v>
      </c>
      <c r="I604" s="42" t="s">
        <v>91</v>
      </c>
      <c r="J604" s="42" t="s">
        <v>466</v>
      </c>
      <c r="K604" s="42" t="s">
        <v>27</v>
      </c>
      <c r="L604" s="42" t="s">
        <v>17</v>
      </c>
      <c r="M604" s="42" t="s">
        <v>22</v>
      </c>
      <c r="N604" s="42" t="s">
        <v>19</v>
      </c>
      <c r="O604" s="42" t="s">
        <v>20</v>
      </c>
    </row>
    <row r="605" spans="1:15" ht="15" customHeight="1" x14ac:dyDescent="0.2">
      <c r="A605" s="36">
        <v>2016</v>
      </c>
      <c r="B605" s="36">
        <v>38</v>
      </c>
      <c r="C605" s="36" t="s">
        <v>63</v>
      </c>
      <c r="D605" s="36" t="s">
        <v>51</v>
      </c>
      <c r="E605" s="36" t="s">
        <v>374</v>
      </c>
      <c r="F605" s="36" t="s">
        <v>614</v>
      </c>
      <c r="G605" s="36" t="s">
        <v>2</v>
      </c>
      <c r="H605" s="43" t="s">
        <v>15</v>
      </c>
      <c r="I605" s="43" t="s">
        <v>88</v>
      </c>
      <c r="J605" s="43" t="s">
        <v>89</v>
      </c>
      <c r="K605" s="43" t="s">
        <v>27</v>
      </c>
      <c r="L605" s="43" t="s">
        <v>17</v>
      </c>
      <c r="M605" s="43" t="s">
        <v>22</v>
      </c>
      <c r="N605" s="43" t="s">
        <v>19</v>
      </c>
      <c r="O605" s="43" t="s">
        <v>20</v>
      </c>
    </row>
    <row r="606" spans="1:15" ht="15" customHeight="1" x14ac:dyDescent="0.2">
      <c r="A606" s="36">
        <v>2016</v>
      </c>
      <c r="B606" s="36">
        <v>38</v>
      </c>
      <c r="C606" s="36" t="s">
        <v>63</v>
      </c>
      <c r="D606" s="36" t="s">
        <v>51</v>
      </c>
      <c r="E606" s="36" t="s">
        <v>374</v>
      </c>
      <c r="F606" s="36" t="s">
        <v>614</v>
      </c>
      <c r="G606" s="36" t="s">
        <v>23</v>
      </c>
      <c r="H606" s="42" t="s">
        <v>376</v>
      </c>
      <c r="I606" s="42" t="s">
        <v>377</v>
      </c>
      <c r="J606" s="42" t="s">
        <v>615</v>
      </c>
      <c r="K606" s="42" t="s">
        <v>27</v>
      </c>
      <c r="L606" s="42" t="s">
        <v>419</v>
      </c>
      <c r="M606" s="42" t="s">
        <v>22</v>
      </c>
      <c r="N606" s="42" t="s">
        <v>19</v>
      </c>
      <c r="O606" s="42" t="s">
        <v>20</v>
      </c>
    </row>
    <row r="607" spans="1:15" ht="15" customHeight="1" x14ac:dyDescent="0.2">
      <c r="A607" s="36">
        <v>2016</v>
      </c>
      <c r="B607" s="36">
        <v>38</v>
      </c>
      <c r="C607" s="36" t="s">
        <v>63</v>
      </c>
      <c r="D607" s="36" t="s">
        <v>51</v>
      </c>
      <c r="E607" s="36" t="s">
        <v>374</v>
      </c>
      <c r="F607" s="36" t="s">
        <v>614</v>
      </c>
      <c r="G607" s="36" t="s">
        <v>23</v>
      </c>
      <c r="H607" s="43" t="s">
        <v>616</v>
      </c>
      <c r="I607" s="43" t="s">
        <v>617</v>
      </c>
      <c r="J607" s="43" t="s">
        <v>618</v>
      </c>
      <c r="K607" s="43" t="s">
        <v>27</v>
      </c>
      <c r="L607" s="43" t="s">
        <v>17</v>
      </c>
      <c r="M607" s="43" t="s">
        <v>22</v>
      </c>
      <c r="N607" s="43" t="s">
        <v>19</v>
      </c>
      <c r="O607" s="43" t="s">
        <v>20</v>
      </c>
    </row>
    <row r="608" spans="1:15" ht="15" customHeight="1" x14ac:dyDescent="0.2">
      <c r="A608" s="36">
        <v>2016</v>
      </c>
      <c r="B608" s="36">
        <v>38</v>
      </c>
      <c r="C608" s="36" t="s">
        <v>63</v>
      </c>
      <c r="D608" s="36" t="s">
        <v>51</v>
      </c>
      <c r="E608" s="36" t="s">
        <v>374</v>
      </c>
      <c r="F608" s="36" t="s">
        <v>614</v>
      </c>
      <c r="G608" s="36" t="s">
        <v>23</v>
      </c>
      <c r="H608" s="42" t="s">
        <v>619</v>
      </c>
      <c r="I608" s="42" t="s">
        <v>620</v>
      </c>
      <c r="J608" s="42" t="s">
        <v>621</v>
      </c>
      <c r="K608" s="42" t="s">
        <v>27</v>
      </c>
      <c r="L608" s="42" t="s">
        <v>17</v>
      </c>
      <c r="M608" s="42" t="s">
        <v>22</v>
      </c>
      <c r="N608" s="42" t="s">
        <v>19</v>
      </c>
      <c r="O608" s="42" t="s">
        <v>20</v>
      </c>
    </row>
    <row r="609" spans="1:15" ht="15" customHeight="1" x14ac:dyDescent="0.2">
      <c r="A609" s="36">
        <v>2016</v>
      </c>
      <c r="B609" s="36">
        <v>38</v>
      </c>
      <c r="C609" s="36" t="s">
        <v>63</v>
      </c>
      <c r="D609" s="36" t="s">
        <v>51</v>
      </c>
      <c r="E609" s="36" t="s">
        <v>374</v>
      </c>
      <c r="F609" s="36" t="s">
        <v>614</v>
      </c>
      <c r="G609" s="36" t="s">
        <v>31</v>
      </c>
      <c r="H609" s="42" t="s">
        <v>380</v>
      </c>
      <c r="I609" s="42" t="s">
        <v>381</v>
      </c>
      <c r="J609" s="42" t="s">
        <v>622</v>
      </c>
      <c r="K609" s="42" t="s">
        <v>27</v>
      </c>
      <c r="L609" s="42" t="s">
        <v>17</v>
      </c>
      <c r="M609" s="42" t="s">
        <v>22</v>
      </c>
      <c r="N609" s="42" t="s">
        <v>19</v>
      </c>
      <c r="O609" s="42" t="s">
        <v>20</v>
      </c>
    </row>
    <row r="610" spans="1:15" ht="15" customHeight="1" x14ac:dyDescent="0.2">
      <c r="A610" s="36">
        <v>2016</v>
      </c>
      <c r="B610" s="36">
        <v>38</v>
      </c>
      <c r="C610" s="36" t="s">
        <v>63</v>
      </c>
      <c r="D610" s="36" t="s">
        <v>51</v>
      </c>
      <c r="E610" s="36" t="s">
        <v>374</v>
      </c>
      <c r="F610" s="36" t="s">
        <v>614</v>
      </c>
      <c r="G610" s="36" t="s">
        <v>39</v>
      </c>
      <c r="H610" s="42" t="s">
        <v>623</v>
      </c>
      <c r="I610" s="42" t="s">
        <v>624</v>
      </c>
      <c r="J610" s="42" t="s">
        <v>625</v>
      </c>
      <c r="K610" s="42" t="s">
        <v>27</v>
      </c>
      <c r="L610" s="42" t="s">
        <v>17</v>
      </c>
      <c r="M610" s="42" t="s">
        <v>18</v>
      </c>
      <c r="N610" s="42" t="s">
        <v>19</v>
      </c>
      <c r="O610" s="42" t="s">
        <v>20</v>
      </c>
    </row>
    <row r="611" spans="1:15" ht="15" customHeight="1" x14ac:dyDescent="0.2">
      <c r="A611" s="36">
        <v>2016</v>
      </c>
      <c r="B611" s="36">
        <v>38</v>
      </c>
      <c r="C611" s="36" t="s">
        <v>63</v>
      </c>
      <c r="D611" s="36" t="s">
        <v>51</v>
      </c>
      <c r="E611" s="36" t="s">
        <v>374</v>
      </c>
      <c r="F611" s="36" t="s">
        <v>614</v>
      </c>
      <c r="G611" s="36" t="s">
        <v>39</v>
      </c>
      <c r="H611" s="42" t="s">
        <v>386</v>
      </c>
      <c r="I611" s="42" t="s">
        <v>626</v>
      </c>
      <c r="J611" s="42" t="s">
        <v>627</v>
      </c>
      <c r="K611" s="42" t="s">
        <v>27</v>
      </c>
      <c r="L611" s="42" t="s">
        <v>17</v>
      </c>
      <c r="M611" s="42" t="s">
        <v>18</v>
      </c>
      <c r="N611" s="42" t="s">
        <v>29</v>
      </c>
      <c r="O611" s="42" t="s">
        <v>20</v>
      </c>
    </row>
    <row r="612" spans="1:15" ht="15" customHeight="1" x14ac:dyDescent="0.2">
      <c r="A612" s="36">
        <v>2016</v>
      </c>
      <c r="B612" s="36">
        <v>38</v>
      </c>
      <c r="C612" s="36" t="s">
        <v>63</v>
      </c>
      <c r="D612" s="36" t="s">
        <v>51</v>
      </c>
      <c r="E612" s="36" t="s">
        <v>374</v>
      </c>
      <c r="F612" s="36" t="s">
        <v>614</v>
      </c>
      <c r="G612" s="36" t="s">
        <v>39</v>
      </c>
      <c r="H612" s="42" t="s">
        <v>628</v>
      </c>
      <c r="I612" s="42" t="s">
        <v>629</v>
      </c>
      <c r="J612" s="42" t="s">
        <v>630</v>
      </c>
      <c r="K612" s="42" t="s">
        <v>27</v>
      </c>
      <c r="L612" s="42" t="s">
        <v>17</v>
      </c>
      <c r="M612" s="42" t="s">
        <v>18</v>
      </c>
      <c r="N612" s="42" t="s">
        <v>19</v>
      </c>
      <c r="O612" s="42" t="s">
        <v>32</v>
      </c>
    </row>
    <row r="613" spans="1:15" ht="15" customHeight="1" x14ac:dyDescent="0.2">
      <c r="A613" s="36">
        <v>2016</v>
      </c>
      <c r="B613" s="36">
        <v>38</v>
      </c>
      <c r="C613" s="36" t="s">
        <v>63</v>
      </c>
      <c r="D613" s="36" t="s">
        <v>51</v>
      </c>
      <c r="E613" s="36" t="s">
        <v>374</v>
      </c>
      <c r="F613" s="36" t="s">
        <v>614</v>
      </c>
      <c r="G613" s="36" t="s">
        <v>39</v>
      </c>
      <c r="H613" s="42" t="s">
        <v>389</v>
      </c>
      <c r="I613" s="42" t="s">
        <v>390</v>
      </c>
      <c r="J613" s="42" t="s">
        <v>631</v>
      </c>
      <c r="K613" s="42" t="s">
        <v>27</v>
      </c>
      <c r="L613" s="42" t="s">
        <v>17</v>
      </c>
      <c r="M613" s="42" t="s">
        <v>18</v>
      </c>
      <c r="N613" s="42" t="s">
        <v>29</v>
      </c>
      <c r="O613" s="42" t="s">
        <v>20</v>
      </c>
    </row>
    <row r="614" spans="1:15" ht="15" customHeight="1" x14ac:dyDescent="0.2">
      <c r="A614" s="36">
        <v>2017</v>
      </c>
      <c r="B614" s="36">
        <v>38</v>
      </c>
      <c r="C614" s="36" t="s">
        <v>63</v>
      </c>
      <c r="D614" s="36" t="s">
        <v>51</v>
      </c>
      <c r="E614" s="36" t="s">
        <v>152</v>
      </c>
      <c r="F614" s="36" t="s">
        <v>412</v>
      </c>
      <c r="G614" s="36" t="s">
        <v>2</v>
      </c>
      <c r="H614" s="42" t="s">
        <v>15</v>
      </c>
      <c r="I614" s="42" t="s">
        <v>88</v>
      </c>
      <c r="J614" s="42" t="s">
        <v>89</v>
      </c>
      <c r="K614" s="42" t="s">
        <v>27</v>
      </c>
      <c r="L614" s="42" t="s">
        <v>17</v>
      </c>
      <c r="M614" s="42" t="s">
        <v>22</v>
      </c>
      <c r="N614" s="42" t="s">
        <v>19</v>
      </c>
      <c r="O614" s="42" t="s">
        <v>20</v>
      </c>
    </row>
    <row r="615" spans="1:15" ht="15" customHeight="1" x14ac:dyDescent="0.2">
      <c r="A615" s="36">
        <v>2017</v>
      </c>
      <c r="B615" s="36">
        <v>38</v>
      </c>
      <c r="C615" s="36" t="s">
        <v>63</v>
      </c>
      <c r="D615" s="36" t="s">
        <v>51</v>
      </c>
      <c r="E615" s="36" t="s">
        <v>152</v>
      </c>
      <c r="F615" s="36" t="s">
        <v>412</v>
      </c>
      <c r="G615" s="36" t="s">
        <v>2</v>
      </c>
      <c r="H615" s="43" t="s">
        <v>90</v>
      </c>
      <c r="I615" s="43" t="s">
        <v>91</v>
      </c>
      <c r="J615" s="43" t="s">
        <v>92</v>
      </c>
      <c r="K615" s="43" t="s">
        <v>27</v>
      </c>
      <c r="L615" s="43" t="s">
        <v>17</v>
      </c>
      <c r="M615" s="43" t="s">
        <v>22</v>
      </c>
      <c r="N615" s="43" t="s">
        <v>19</v>
      </c>
      <c r="O615" s="43" t="s">
        <v>20</v>
      </c>
    </row>
    <row r="616" spans="1:15" ht="15" customHeight="1" x14ac:dyDescent="0.2">
      <c r="A616" s="36">
        <v>2017</v>
      </c>
      <c r="B616" s="36">
        <v>38</v>
      </c>
      <c r="C616" s="36" t="s">
        <v>63</v>
      </c>
      <c r="D616" s="36" t="s">
        <v>51</v>
      </c>
      <c r="E616" s="36" t="s">
        <v>152</v>
      </c>
      <c r="F616" s="36" t="s">
        <v>412</v>
      </c>
      <c r="G616" s="36" t="s">
        <v>23</v>
      </c>
      <c r="H616" s="42" t="s">
        <v>413</v>
      </c>
      <c r="I616" s="42" t="s">
        <v>632</v>
      </c>
      <c r="J616" s="42" t="s">
        <v>415</v>
      </c>
      <c r="K616" s="42" t="s">
        <v>27</v>
      </c>
      <c r="L616" s="42" t="s">
        <v>286</v>
      </c>
      <c r="M616" s="42" t="s">
        <v>22</v>
      </c>
      <c r="N616" s="42" t="s">
        <v>19</v>
      </c>
      <c r="O616" s="42" t="s">
        <v>20</v>
      </c>
    </row>
    <row r="617" spans="1:15" ht="15" customHeight="1" x14ac:dyDescent="0.2">
      <c r="A617" s="36">
        <v>2017</v>
      </c>
      <c r="B617" s="36">
        <v>38</v>
      </c>
      <c r="C617" s="36" t="s">
        <v>63</v>
      </c>
      <c r="D617" s="36" t="s">
        <v>51</v>
      </c>
      <c r="E617" s="36" t="s">
        <v>152</v>
      </c>
      <c r="F617" s="36" t="s">
        <v>412</v>
      </c>
      <c r="G617" s="36" t="s">
        <v>31</v>
      </c>
      <c r="H617" s="42" t="s">
        <v>416</v>
      </c>
      <c r="I617" s="42" t="s">
        <v>633</v>
      </c>
      <c r="J617" s="42" t="s">
        <v>634</v>
      </c>
      <c r="K617" s="42" t="s">
        <v>27</v>
      </c>
      <c r="L617" s="42" t="s">
        <v>419</v>
      </c>
      <c r="M617" s="42" t="s">
        <v>22</v>
      </c>
      <c r="N617" s="42" t="s">
        <v>19</v>
      </c>
      <c r="O617" s="42" t="s">
        <v>20</v>
      </c>
    </row>
    <row r="618" spans="1:15" ht="15" customHeight="1" x14ac:dyDescent="0.2">
      <c r="A618" s="36">
        <v>2017</v>
      </c>
      <c r="B618" s="36">
        <v>38</v>
      </c>
      <c r="C618" s="36" t="s">
        <v>63</v>
      </c>
      <c r="D618" s="36" t="s">
        <v>51</v>
      </c>
      <c r="E618" s="36" t="s">
        <v>152</v>
      </c>
      <c r="F618" s="36" t="s">
        <v>412</v>
      </c>
      <c r="G618" s="36" t="s">
        <v>31</v>
      </c>
      <c r="H618" s="42" t="s">
        <v>420</v>
      </c>
      <c r="I618" s="42" t="s">
        <v>635</v>
      </c>
      <c r="J618" s="42" t="s">
        <v>636</v>
      </c>
      <c r="K618" s="42" t="s">
        <v>27</v>
      </c>
      <c r="L618" s="42" t="s">
        <v>419</v>
      </c>
      <c r="M618" s="42" t="s">
        <v>22</v>
      </c>
      <c r="N618" s="42" t="s">
        <v>19</v>
      </c>
      <c r="O618" s="42" t="s">
        <v>20</v>
      </c>
    </row>
    <row r="619" spans="1:15" ht="15" customHeight="1" x14ac:dyDescent="0.2">
      <c r="A619" s="36">
        <v>2017</v>
      </c>
      <c r="B619" s="36">
        <v>38</v>
      </c>
      <c r="C619" s="36" t="s">
        <v>63</v>
      </c>
      <c r="D619" s="36" t="s">
        <v>51</v>
      </c>
      <c r="E619" s="36" t="s">
        <v>152</v>
      </c>
      <c r="F619" s="36" t="s">
        <v>412</v>
      </c>
      <c r="G619" s="36" t="s">
        <v>31</v>
      </c>
      <c r="H619" s="43" t="s">
        <v>423</v>
      </c>
      <c r="I619" s="43" t="s">
        <v>424</v>
      </c>
      <c r="J619" s="43" t="s">
        <v>637</v>
      </c>
      <c r="K619" s="43" t="s">
        <v>27</v>
      </c>
      <c r="L619" s="43" t="s">
        <v>419</v>
      </c>
      <c r="M619" s="43" t="s">
        <v>22</v>
      </c>
      <c r="N619" s="43" t="s">
        <v>19</v>
      </c>
      <c r="O619" s="43" t="s">
        <v>20</v>
      </c>
    </row>
    <row r="620" spans="1:15" ht="15" customHeight="1" x14ac:dyDescent="0.2">
      <c r="A620" s="36">
        <v>2017</v>
      </c>
      <c r="B620" s="36">
        <v>38</v>
      </c>
      <c r="C620" s="36" t="s">
        <v>63</v>
      </c>
      <c r="D620" s="36" t="s">
        <v>51</v>
      </c>
      <c r="E620" s="36" t="s">
        <v>152</v>
      </c>
      <c r="F620" s="36" t="s">
        <v>412</v>
      </c>
      <c r="G620" s="36" t="s">
        <v>31</v>
      </c>
      <c r="H620" s="42" t="s">
        <v>426</v>
      </c>
      <c r="I620" s="42" t="s">
        <v>427</v>
      </c>
      <c r="J620" s="42" t="s">
        <v>638</v>
      </c>
      <c r="K620" s="42" t="s">
        <v>27</v>
      </c>
      <c r="L620" s="42" t="s">
        <v>419</v>
      </c>
      <c r="M620" s="42" t="s">
        <v>22</v>
      </c>
      <c r="N620" s="42" t="s">
        <v>132</v>
      </c>
      <c r="O620" s="42" t="s">
        <v>20</v>
      </c>
    </row>
    <row r="621" spans="1:15" ht="15" customHeight="1" x14ac:dyDescent="0.2">
      <c r="A621" s="36">
        <v>2017</v>
      </c>
      <c r="B621" s="36">
        <v>38</v>
      </c>
      <c r="C621" s="36" t="s">
        <v>63</v>
      </c>
      <c r="D621" s="36" t="s">
        <v>51</v>
      </c>
      <c r="E621" s="36" t="s">
        <v>152</v>
      </c>
      <c r="F621" s="36" t="s">
        <v>412</v>
      </c>
      <c r="G621" s="36" t="s">
        <v>31</v>
      </c>
      <c r="H621" s="42" t="s">
        <v>429</v>
      </c>
      <c r="I621" s="42" t="s">
        <v>430</v>
      </c>
      <c r="J621" s="42" t="s">
        <v>431</v>
      </c>
      <c r="K621" s="42" t="s">
        <v>27</v>
      </c>
      <c r="L621" s="42" t="s">
        <v>419</v>
      </c>
      <c r="M621" s="42" t="s">
        <v>22</v>
      </c>
      <c r="N621" s="42" t="s">
        <v>29</v>
      </c>
      <c r="O621" s="42" t="s">
        <v>20</v>
      </c>
    </row>
    <row r="622" spans="1:15" ht="15" customHeight="1" x14ac:dyDescent="0.2">
      <c r="A622" s="36">
        <v>2017</v>
      </c>
      <c r="B622" s="36">
        <v>38</v>
      </c>
      <c r="C622" s="36" t="s">
        <v>63</v>
      </c>
      <c r="D622" s="36" t="s">
        <v>51</v>
      </c>
      <c r="E622" s="36" t="s">
        <v>152</v>
      </c>
      <c r="F622" s="36" t="s">
        <v>412</v>
      </c>
      <c r="G622" s="36" t="s">
        <v>39</v>
      </c>
      <c r="H622" s="42" t="s">
        <v>432</v>
      </c>
      <c r="I622" s="42" t="s">
        <v>167</v>
      </c>
      <c r="J622" s="42" t="s">
        <v>639</v>
      </c>
      <c r="K622" s="42" t="s">
        <v>27</v>
      </c>
      <c r="L622" s="42" t="s">
        <v>17</v>
      </c>
      <c r="M622" s="42" t="s">
        <v>18</v>
      </c>
      <c r="N622" s="42" t="s">
        <v>19</v>
      </c>
      <c r="O622" s="42" t="s">
        <v>20</v>
      </c>
    </row>
    <row r="623" spans="1:15" ht="15" customHeight="1" x14ac:dyDescent="0.2">
      <c r="A623" s="36">
        <v>2017</v>
      </c>
      <c r="B623" s="36">
        <v>38</v>
      </c>
      <c r="C623" s="36" t="s">
        <v>63</v>
      </c>
      <c r="D623" s="36" t="s">
        <v>51</v>
      </c>
      <c r="E623" s="36" t="s">
        <v>152</v>
      </c>
      <c r="F623" s="36" t="s">
        <v>412</v>
      </c>
      <c r="G623" s="36" t="s">
        <v>39</v>
      </c>
      <c r="H623" s="42" t="s">
        <v>434</v>
      </c>
      <c r="I623" s="42" t="s">
        <v>435</v>
      </c>
      <c r="J623" s="42" t="s">
        <v>436</v>
      </c>
      <c r="K623" s="42" t="s">
        <v>27</v>
      </c>
      <c r="L623" s="42" t="s">
        <v>437</v>
      </c>
      <c r="M623" s="42" t="s">
        <v>18</v>
      </c>
      <c r="N623" s="42" t="s">
        <v>438</v>
      </c>
      <c r="O623" s="42" t="s">
        <v>20</v>
      </c>
    </row>
    <row r="624" spans="1:15" ht="15" customHeight="1" x14ac:dyDescent="0.2">
      <c r="A624" s="36">
        <v>2017</v>
      </c>
      <c r="B624" s="36">
        <v>38</v>
      </c>
      <c r="C624" s="36" t="s">
        <v>63</v>
      </c>
      <c r="D624" s="36" t="s">
        <v>51</v>
      </c>
      <c r="E624" s="36" t="s">
        <v>152</v>
      </c>
      <c r="F624" s="36" t="s">
        <v>412</v>
      </c>
      <c r="G624" s="36" t="s">
        <v>39</v>
      </c>
      <c r="H624" s="42" t="s">
        <v>439</v>
      </c>
      <c r="I624" s="42" t="s">
        <v>440</v>
      </c>
      <c r="J624" s="42" t="s">
        <v>441</v>
      </c>
      <c r="K624" s="42" t="s">
        <v>27</v>
      </c>
      <c r="L624" s="42" t="s">
        <v>17</v>
      </c>
      <c r="M624" s="42" t="s">
        <v>18</v>
      </c>
      <c r="N624" s="42" t="s">
        <v>19</v>
      </c>
      <c r="O624" s="42" t="s">
        <v>20</v>
      </c>
    </row>
    <row r="625" spans="1:15" ht="15" customHeight="1" x14ac:dyDescent="0.2">
      <c r="A625" s="36">
        <v>2017</v>
      </c>
      <c r="B625" s="36">
        <v>38</v>
      </c>
      <c r="C625" s="36" t="s">
        <v>63</v>
      </c>
      <c r="D625" s="36" t="s">
        <v>51</v>
      </c>
      <c r="E625" s="36" t="s">
        <v>152</v>
      </c>
      <c r="F625" s="36" t="s">
        <v>412</v>
      </c>
      <c r="G625" s="36" t="s">
        <v>39</v>
      </c>
      <c r="H625" s="42" t="s">
        <v>442</v>
      </c>
      <c r="I625" s="42" t="s">
        <v>443</v>
      </c>
      <c r="J625" s="42" t="s">
        <v>444</v>
      </c>
      <c r="K625" s="42" t="s">
        <v>27</v>
      </c>
      <c r="L625" s="42" t="s">
        <v>286</v>
      </c>
      <c r="M625" s="42" t="s">
        <v>18</v>
      </c>
      <c r="N625" s="42" t="s">
        <v>19</v>
      </c>
      <c r="O625" s="42" t="s">
        <v>20</v>
      </c>
    </row>
    <row r="626" spans="1:15" ht="15" customHeight="1" x14ac:dyDescent="0.2">
      <c r="A626" s="36">
        <v>2017</v>
      </c>
      <c r="B626" s="36">
        <v>38</v>
      </c>
      <c r="C626" s="36" t="s">
        <v>63</v>
      </c>
      <c r="D626" s="36" t="s">
        <v>51</v>
      </c>
      <c r="E626" s="36" t="s">
        <v>152</v>
      </c>
      <c r="F626" s="36" t="s">
        <v>412</v>
      </c>
      <c r="G626" s="36" t="s">
        <v>39</v>
      </c>
      <c r="H626" s="42" t="s">
        <v>445</v>
      </c>
      <c r="I626" s="42" t="s">
        <v>446</v>
      </c>
      <c r="J626" s="42" t="s">
        <v>447</v>
      </c>
      <c r="K626" s="42" t="s">
        <v>27</v>
      </c>
      <c r="L626" s="42" t="s">
        <v>131</v>
      </c>
      <c r="M626" s="42" t="s">
        <v>18</v>
      </c>
      <c r="N626" s="42" t="s">
        <v>19</v>
      </c>
      <c r="O626" s="42" t="s">
        <v>20</v>
      </c>
    </row>
    <row r="627" spans="1:15" ht="15" customHeight="1" x14ac:dyDescent="0.2">
      <c r="A627" s="36">
        <v>2017</v>
      </c>
      <c r="B627" s="36">
        <v>38</v>
      </c>
      <c r="C627" s="36" t="s">
        <v>63</v>
      </c>
      <c r="D627" s="36" t="s">
        <v>51</v>
      </c>
      <c r="E627" s="36" t="s">
        <v>152</v>
      </c>
      <c r="F627" s="36" t="s">
        <v>412</v>
      </c>
      <c r="G627" s="36" t="s">
        <v>39</v>
      </c>
      <c r="H627" s="42" t="s">
        <v>448</v>
      </c>
      <c r="I627" s="42" t="s">
        <v>137</v>
      </c>
      <c r="J627" s="42" t="s">
        <v>138</v>
      </c>
      <c r="K627" s="42" t="s">
        <v>27</v>
      </c>
      <c r="L627" s="42" t="s">
        <v>437</v>
      </c>
      <c r="M627" s="42" t="s">
        <v>18</v>
      </c>
      <c r="N627" s="42" t="s">
        <v>19</v>
      </c>
      <c r="O627" s="42" t="s">
        <v>20</v>
      </c>
    </row>
    <row r="628" spans="1:15" ht="15" customHeight="1" x14ac:dyDescent="0.2">
      <c r="A628" s="36">
        <v>2017</v>
      </c>
      <c r="B628" s="36">
        <v>38</v>
      </c>
      <c r="C628" s="36" t="s">
        <v>63</v>
      </c>
      <c r="D628" s="36" t="s">
        <v>51</v>
      </c>
      <c r="E628" s="36" t="s">
        <v>183</v>
      </c>
      <c r="F628" s="36" t="s">
        <v>449</v>
      </c>
      <c r="G628" s="36" t="s">
        <v>2</v>
      </c>
      <c r="H628" s="42" t="s">
        <v>15</v>
      </c>
      <c r="I628" s="42" t="s">
        <v>88</v>
      </c>
      <c r="J628" s="42" t="s">
        <v>89</v>
      </c>
      <c r="K628" s="42" t="s">
        <v>27</v>
      </c>
      <c r="L628" s="42" t="s">
        <v>17</v>
      </c>
      <c r="M628" s="42" t="s">
        <v>22</v>
      </c>
      <c r="N628" s="42" t="s">
        <v>19</v>
      </c>
      <c r="O628" s="42" t="s">
        <v>20</v>
      </c>
    </row>
    <row r="629" spans="1:15" ht="15" customHeight="1" x14ac:dyDescent="0.2">
      <c r="A629" s="36">
        <v>2017</v>
      </c>
      <c r="B629" s="36">
        <v>38</v>
      </c>
      <c r="C629" s="36" t="s">
        <v>63</v>
      </c>
      <c r="D629" s="36" t="s">
        <v>51</v>
      </c>
      <c r="E629" s="36" t="s">
        <v>183</v>
      </c>
      <c r="F629" s="36" t="s">
        <v>449</v>
      </c>
      <c r="G629" s="36" t="s">
        <v>2</v>
      </c>
      <c r="H629" s="43" t="s">
        <v>90</v>
      </c>
      <c r="I629" s="43" t="s">
        <v>91</v>
      </c>
      <c r="J629" s="43" t="s">
        <v>450</v>
      </c>
      <c r="K629" s="43" t="s">
        <v>27</v>
      </c>
      <c r="L629" s="43" t="s">
        <v>17</v>
      </c>
      <c r="M629" s="43" t="s">
        <v>22</v>
      </c>
      <c r="N629" s="43" t="s">
        <v>19</v>
      </c>
      <c r="O629" s="43" t="s">
        <v>20</v>
      </c>
    </row>
    <row r="630" spans="1:15" ht="15" customHeight="1" x14ac:dyDescent="0.2">
      <c r="A630" s="36">
        <v>2017</v>
      </c>
      <c r="B630" s="36">
        <v>38</v>
      </c>
      <c r="C630" s="36" t="s">
        <v>63</v>
      </c>
      <c r="D630" s="36" t="s">
        <v>51</v>
      </c>
      <c r="E630" s="36" t="s">
        <v>183</v>
      </c>
      <c r="F630" s="36" t="s">
        <v>449</v>
      </c>
      <c r="G630" s="36" t="s">
        <v>23</v>
      </c>
      <c r="H630" s="42" t="s">
        <v>451</v>
      </c>
      <c r="I630" s="42" t="s">
        <v>640</v>
      </c>
      <c r="J630" s="42" t="s">
        <v>456</v>
      </c>
      <c r="K630" s="42" t="s">
        <v>27</v>
      </c>
      <c r="L630" s="42" t="s">
        <v>17</v>
      </c>
      <c r="M630" s="42" t="s">
        <v>22</v>
      </c>
      <c r="N630" s="42" t="s">
        <v>19</v>
      </c>
      <c r="O630" s="42" t="s">
        <v>20</v>
      </c>
    </row>
    <row r="631" spans="1:15" ht="15" customHeight="1" x14ac:dyDescent="0.2">
      <c r="A631" s="36">
        <v>2017</v>
      </c>
      <c r="B631" s="36">
        <v>38</v>
      </c>
      <c r="C631" s="36" t="s">
        <v>63</v>
      </c>
      <c r="D631" s="36" t="s">
        <v>51</v>
      </c>
      <c r="E631" s="36" t="s">
        <v>183</v>
      </c>
      <c r="F631" s="36" t="s">
        <v>449</v>
      </c>
      <c r="G631" s="36" t="s">
        <v>31</v>
      </c>
      <c r="H631" s="42" t="s">
        <v>454</v>
      </c>
      <c r="I631" s="42" t="s">
        <v>455</v>
      </c>
      <c r="J631" s="42" t="s">
        <v>456</v>
      </c>
      <c r="K631" s="42" t="s">
        <v>27</v>
      </c>
      <c r="L631" s="42" t="s">
        <v>17</v>
      </c>
      <c r="M631" s="42" t="s">
        <v>22</v>
      </c>
      <c r="N631" s="42" t="s">
        <v>19</v>
      </c>
      <c r="O631" s="42" t="s">
        <v>32</v>
      </c>
    </row>
    <row r="632" spans="1:15" ht="15" customHeight="1" x14ac:dyDescent="0.2">
      <c r="A632" s="36">
        <v>2017</v>
      </c>
      <c r="B632" s="36">
        <v>38</v>
      </c>
      <c r="C632" s="36" t="s">
        <v>63</v>
      </c>
      <c r="D632" s="36" t="s">
        <v>51</v>
      </c>
      <c r="E632" s="36" t="s">
        <v>183</v>
      </c>
      <c r="F632" s="36" t="s">
        <v>449</v>
      </c>
      <c r="G632" s="36" t="s">
        <v>39</v>
      </c>
      <c r="H632" s="42" t="s">
        <v>457</v>
      </c>
      <c r="I632" s="42" t="s">
        <v>458</v>
      </c>
      <c r="J632" s="42" t="s">
        <v>459</v>
      </c>
      <c r="K632" s="42" t="s">
        <v>27</v>
      </c>
      <c r="L632" s="42" t="s">
        <v>17</v>
      </c>
      <c r="M632" s="42" t="s">
        <v>18</v>
      </c>
      <c r="N632" s="42" t="s">
        <v>19</v>
      </c>
      <c r="O632" s="42" t="s">
        <v>32</v>
      </c>
    </row>
    <row r="633" spans="1:15" ht="15" customHeight="1" x14ac:dyDescent="0.2">
      <c r="A633" s="36">
        <v>2017</v>
      </c>
      <c r="B633" s="36">
        <v>38</v>
      </c>
      <c r="C633" s="36" t="s">
        <v>63</v>
      </c>
      <c r="D633" s="36" t="s">
        <v>51</v>
      </c>
      <c r="E633" s="36" t="s">
        <v>183</v>
      </c>
      <c r="F633" s="36" t="s">
        <v>449</v>
      </c>
      <c r="G633" s="36" t="s">
        <v>39</v>
      </c>
      <c r="H633" s="42" t="s">
        <v>460</v>
      </c>
      <c r="I633" s="42" t="s">
        <v>461</v>
      </c>
      <c r="J633" s="42" t="s">
        <v>462</v>
      </c>
      <c r="K633" s="42" t="s">
        <v>27</v>
      </c>
      <c r="L633" s="42" t="s">
        <v>17</v>
      </c>
      <c r="M633" s="42" t="s">
        <v>18</v>
      </c>
      <c r="N633" s="42" t="s">
        <v>19</v>
      </c>
      <c r="O633" s="42" t="s">
        <v>32</v>
      </c>
    </row>
    <row r="634" spans="1:15" ht="15" customHeight="1" x14ac:dyDescent="0.2">
      <c r="A634" s="36">
        <v>2017</v>
      </c>
      <c r="B634" s="36">
        <v>38</v>
      </c>
      <c r="C634" s="36" t="s">
        <v>63</v>
      </c>
      <c r="D634" s="36" t="s">
        <v>51</v>
      </c>
      <c r="E634" s="36" t="s">
        <v>183</v>
      </c>
      <c r="F634" s="36" t="s">
        <v>449</v>
      </c>
      <c r="G634" s="36" t="s">
        <v>39</v>
      </c>
      <c r="H634" s="42" t="s">
        <v>641</v>
      </c>
      <c r="I634" s="42" t="s">
        <v>642</v>
      </c>
      <c r="J634" s="42" t="s">
        <v>643</v>
      </c>
      <c r="K634" s="42" t="s">
        <v>27</v>
      </c>
      <c r="L634" s="42" t="s">
        <v>17</v>
      </c>
      <c r="M634" s="42" t="s">
        <v>18</v>
      </c>
      <c r="N634" s="42" t="s">
        <v>19</v>
      </c>
      <c r="O634" s="42" t="s">
        <v>40</v>
      </c>
    </row>
    <row r="635" spans="1:15" ht="15" customHeight="1" x14ac:dyDescent="0.2">
      <c r="A635" s="36">
        <v>2017</v>
      </c>
      <c r="B635" s="36">
        <v>38</v>
      </c>
      <c r="C635" s="36" t="s">
        <v>63</v>
      </c>
      <c r="D635" s="36" t="s">
        <v>51</v>
      </c>
      <c r="E635" s="36" t="s">
        <v>212</v>
      </c>
      <c r="F635" s="36" t="s">
        <v>213</v>
      </c>
      <c r="G635" s="36" t="s">
        <v>2</v>
      </c>
      <c r="H635" s="42" t="s">
        <v>15</v>
      </c>
      <c r="I635" s="42" t="s">
        <v>88</v>
      </c>
      <c r="J635" s="42" t="s">
        <v>89</v>
      </c>
      <c r="K635" s="42" t="s">
        <v>27</v>
      </c>
      <c r="L635" s="42" t="s">
        <v>17</v>
      </c>
      <c r="M635" s="42" t="s">
        <v>22</v>
      </c>
      <c r="N635" s="42" t="s">
        <v>19</v>
      </c>
      <c r="O635" s="42" t="s">
        <v>20</v>
      </c>
    </row>
    <row r="636" spans="1:15" ht="15" customHeight="1" x14ac:dyDescent="0.2">
      <c r="A636" s="36">
        <v>2017</v>
      </c>
      <c r="B636" s="36">
        <v>38</v>
      </c>
      <c r="C636" s="36" t="s">
        <v>63</v>
      </c>
      <c r="D636" s="36" t="s">
        <v>51</v>
      </c>
      <c r="E636" s="36" t="s">
        <v>212</v>
      </c>
      <c r="F636" s="36" t="s">
        <v>213</v>
      </c>
      <c r="G636" s="36" t="s">
        <v>2</v>
      </c>
      <c r="H636" s="43" t="s">
        <v>90</v>
      </c>
      <c r="I636" s="43" t="s">
        <v>91</v>
      </c>
      <c r="J636" s="43" t="s">
        <v>466</v>
      </c>
      <c r="K636" s="43" t="s">
        <v>27</v>
      </c>
      <c r="L636" s="43" t="s">
        <v>17</v>
      </c>
      <c r="M636" s="43" t="s">
        <v>22</v>
      </c>
      <c r="N636" s="43" t="s">
        <v>19</v>
      </c>
      <c r="O636" s="43" t="s">
        <v>20</v>
      </c>
    </row>
    <row r="637" spans="1:15" ht="15" customHeight="1" x14ac:dyDescent="0.2">
      <c r="A637" s="36">
        <v>2017</v>
      </c>
      <c r="B637" s="36">
        <v>38</v>
      </c>
      <c r="C637" s="36" t="s">
        <v>63</v>
      </c>
      <c r="D637" s="36" t="s">
        <v>51</v>
      </c>
      <c r="E637" s="36" t="s">
        <v>212</v>
      </c>
      <c r="F637" s="36" t="s">
        <v>213</v>
      </c>
      <c r="G637" s="36" t="s">
        <v>23</v>
      </c>
      <c r="H637" s="42" t="s">
        <v>413</v>
      </c>
      <c r="I637" s="42" t="s">
        <v>632</v>
      </c>
      <c r="J637" s="42" t="s">
        <v>415</v>
      </c>
      <c r="K637" s="42" t="s">
        <v>27</v>
      </c>
      <c r="L637" s="42" t="s">
        <v>286</v>
      </c>
      <c r="M637" s="42" t="s">
        <v>22</v>
      </c>
      <c r="N637" s="42" t="s">
        <v>19</v>
      </c>
      <c r="O637" s="42" t="s">
        <v>20</v>
      </c>
    </row>
    <row r="638" spans="1:15" ht="15" customHeight="1" x14ac:dyDescent="0.2">
      <c r="A638" s="36">
        <v>2017</v>
      </c>
      <c r="B638" s="36">
        <v>38</v>
      </c>
      <c r="C638" s="36" t="s">
        <v>63</v>
      </c>
      <c r="D638" s="36" t="s">
        <v>51</v>
      </c>
      <c r="E638" s="36" t="s">
        <v>212</v>
      </c>
      <c r="F638" s="36" t="s">
        <v>213</v>
      </c>
      <c r="G638" s="36" t="s">
        <v>31</v>
      </c>
      <c r="H638" s="42" t="s">
        <v>644</v>
      </c>
      <c r="I638" s="42" t="s">
        <v>645</v>
      </c>
      <c r="J638" s="42" t="s">
        <v>646</v>
      </c>
      <c r="K638" s="42" t="s">
        <v>27</v>
      </c>
      <c r="L638" s="42" t="s">
        <v>17</v>
      </c>
      <c r="M638" s="42" t="s">
        <v>22</v>
      </c>
      <c r="N638" s="42" t="s">
        <v>19</v>
      </c>
      <c r="O638" s="42" t="s">
        <v>20</v>
      </c>
    </row>
    <row r="639" spans="1:15" ht="15" customHeight="1" x14ac:dyDescent="0.2">
      <c r="A639" s="36">
        <v>2017</v>
      </c>
      <c r="B639" s="36">
        <v>38</v>
      </c>
      <c r="C639" s="36" t="s">
        <v>63</v>
      </c>
      <c r="D639" s="36" t="s">
        <v>51</v>
      </c>
      <c r="E639" s="36" t="s">
        <v>212</v>
      </c>
      <c r="F639" s="36" t="s">
        <v>213</v>
      </c>
      <c r="G639" s="36" t="s">
        <v>39</v>
      </c>
      <c r="H639" s="42" t="s">
        <v>647</v>
      </c>
      <c r="I639" s="42" t="s">
        <v>648</v>
      </c>
      <c r="J639" s="42" t="s">
        <v>649</v>
      </c>
      <c r="K639" s="42" t="s">
        <v>27</v>
      </c>
      <c r="L639" s="42" t="s">
        <v>17</v>
      </c>
      <c r="M639" s="42" t="s">
        <v>18</v>
      </c>
      <c r="N639" s="42" t="s">
        <v>19</v>
      </c>
      <c r="O639" s="42" t="s">
        <v>20</v>
      </c>
    </row>
    <row r="640" spans="1:15" ht="15" customHeight="1" x14ac:dyDescent="0.2">
      <c r="A640" s="36">
        <v>2017</v>
      </c>
      <c r="B640" s="36">
        <v>38</v>
      </c>
      <c r="C640" s="36" t="s">
        <v>63</v>
      </c>
      <c r="D640" s="36" t="s">
        <v>51</v>
      </c>
      <c r="E640" s="36" t="s">
        <v>212</v>
      </c>
      <c r="F640" s="36" t="s">
        <v>213</v>
      </c>
      <c r="G640" s="36" t="s">
        <v>39</v>
      </c>
      <c r="H640" s="42" t="s">
        <v>650</v>
      </c>
      <c r="I640" s="42" t="s">
        <v>651</v>
      </c>
      <c r="J640" s="42" t="s">
        <v>652</v>
      </c>
      <c r="K640" s="42" t="s">
        <v>27</v>
      </c>
      <c r="L640" s="42" t="s">
        <v>17</v>
      </c>
      <c r="M640" s="42" t="s">
        <v>18</v>
      </c>
      <c r="N640" s="42" t="s">
        <v>19</v>
      </c>
      <c r="O640" s="42" t="s">
        <v>20</v>
      </c>
    </row>
    <row r="641" spans="1:15" ht="15" customHeight="1" x14ac:dyDescent="0.2">
      <c r="A641" s="36">
        <v>2017</v>
      </c>
      <c r="B641" s="36">
        <v>38</v>
      </c>
      <c r="C641" s="36" t="s">
        <v>63</v>
      </c>
      <c r="D641" s="36" t="s">
        <v>51</v>
      </c>
      <c r="E641" s="36" t="s">
        <v>212</v>
      </c>
      <c r="F641" s="36" t="s">
        <v>213</v>
      </c>
      <c r="G641" s="36" t="s">
        <v>39</v>
      </c>
      <c r="H641" s="42" t="s">
        <v>470</v>
      </c>
      <c r="I641" s="42" t="s">
        <v>653</v>
      </c>
      <c r="J641" s="42" t="s">
        <v>654</v>
      </c>
      <c r="K641" s="42" t="s">
        <v>27</v>
      </c>
      <c r="L641" s="42" t="s">
        <v>17</v>
      </c>
      <c r="M641" s="42" t="s">
        <v>18</v>
      </c>
      <c r="N641" s="42" t="s">
        <v>19</v>
      </c>
      <c r="O641" s="42" t="s">
        <v>20</v>
      </c>
    </row>
    <row r="642" spans="1:15" ht="15" customHeight="1" x14ac:dyDescent="0.2">
      <c r="A642" s="36">
        <v>2017</v>
      </c>
      <c r="B642" s="36">
        <v>38</v>
      </c>
      <c r="C642" s="36" t="s">
        <v>63</v>
      </c>
      <c r="D642" s="36" t="s">
        <v>51</v>
      </c>
      <c r="E642" s="36" t="s">
        <v>227</v>
      </c>
      <c r="F642" s="36" t="s">
        <v>482</v>
      </c>
      <c r="G642" s="36" t="s">
        <v>2</v>
      </c>
      <c r="H642" s="42" t="s">
        <v>15</v>
      </c>
      <c r="I642" s="42" t="s">
        <v>88</v>
      </c>
      <c r="J642" s="42" t="s">
        <v>89</v>
      </c>
      <c r="K642" s="42" t="s">
        <v>27</v>
      </c>
      <c r="L642" s="42" t="s">
        <v>17</v>
      </c>
      <c r="M642" s="42" t="s">
        <v>22</v>
      </c>
      <c r="N642" s="42" t="s">
        <v>19</v>
      </c>
      <c r="O642" s="42" t="s">
        <v>20</v>
      </c>
    </row>
    <row r="643" spans="1:15" ht="15" customHeight="1" x14ac:dyDescent="0.2">
      <c r="A643" s="36">
        <v>2017</v>
      </c>
      <c r="B643" s="36">
        <v>38</v>
      </c>
      <c r="C643" s="36" t="s">
        <v>63</v>
      </c>
      <c r="D643" s="36" t="s">
        <v>51</v>
      </c>
      <c r="E643" s="36" t="s">
        <v>227</v>
      </c>
      <c r="F643" s="36" t="s">
        <v>482</v>
      </c>
      <c r="G643" s="36" t="s">
        <v>2</v>
      </c>
      <c r="H643" s="43" t="s">
        <v>90</v>
      </c>
      <c r="I643" s="43" t="s">
        <v>91</v>
      </c>
      <c r="J643" s="43" t="s">
        <v>92</v>
      </c>
      <c r="K643" s="43" t="s">
        <v>27</v>
      </c>
      <c r="L643" s="43" t="s">
        <v>17</v>
      </c>
      <c r="M643" s="43" t="s">
        <v>22</v>
      </c>
      <c r="N643" s="43" t="s">
        <v>19</v>
      </c>
      <c r="O643" s="43" t="s">
        <v>20</v>
      </c>
    </row>
    <row r="644" spans="1:15" ht="15" customHeight="1" x14ac:dyDescent="0.2">
      <c r="A644" s="36">
        <v>2017</v>
      </c>
      <c r="B644" s="36">
        <v>38</v>
      </c>
      <c r="C644" s="36" t="s">
        <v>63</v>
      </c>
      <c r="D644" s="36" t="s">
        <v>51</v>
      </c>
      <c r="E644" s="36" t="s">
        <v>227</v>
      </c>
      <c r="F644" s="36" t="s">
        <v>482</v>
      </c>
      <c r="G644" s="36" t="s">
        <v>23</v>
      </c>
      <c r="H644" s="42" t="s">
        <v>24</v>
      </c>
      <c r="I644" s="42" t="s">
        <v>25</v>
      </c>
      <c r="J644" s="42" t="s">
        <v>26</v>
      </c>
      <c r="K644" s="42" t="s">
        <v>27</v>
      </c>
      <c r="L644" s="42" t="s">
        <v>28</v>
      </c>
      <c r="M644" s="42" t="s">
        <v>22</v>
      </c>
      <c r="N644" s="42" t="s">
        <v>19</v>
      </c>
      <c r="O644" s="42" t="s">
        <v>20</v>
      </c>
    </row>
    <row r="645" spans="1:15" ht="15" customHeight="1" x14ac:dyDescent="0.2">
      <c r="A645" s="36">
        <v>2017</v>
      </c>
      <c r="B645" s="36">
        <v>38</v>
      </c>
      <c r="C645" s="36" t="s">
        <v>63</v>
      </c>
      <c r="D645" s="36" t="s">
        <v>51</v>
      </c>
      <c r="E645" s="36" t="s">
        <v>227</v>
      </c>
      <c r="F645" s="36" t="s">
        <v>482</v>
      </c>
      <c r="G645" s="36" t="s">
        <v>31</v>
      </c>
      <c r="H645" s="42" t="s">
        <v>33</v>
      </c>
      <c r="I645" s="42" t="s">
        <v>34</v>
      </c>
      <c r="J645" s="42" t="s">
        <v>35</v>
      </c>
      <c r="K645" s="42" t="s">
        <v>27</v>
      </c>
      <c r="L645" s="42" t="s">
        <v>17</v>
      </c>
      <c r="M645" s="42" t="s">
        <v>22</v>
      </c>
      <c r="N645" s="42" t="s">
        <v>19</v>
      </c>
      <c r="O645" s="42" t="s">
        <v>20</v>
      </c>
    </row>
    <row r="646" spans="1:15" ht="15" customHeight="1" x14ac:dyDescent="0.2">
      <c r="A646" s="36">
        <v>2017</v>
      </c>
      <c r="B646" s="36">
        <v>38</v>
      </c>
      <c r="C646" s="36" t="s">
        <v>63</v>
      </c>
      <c r="D646" s="36" t="s">
        <v>51</v>
      </c>
      <c r="E646" s="36" t="s">
        <v>227</v>
      </c>
      <c r="F646" s="36" t="s">
        <v>482</v>
      </c>
      <c r="G646" s="36" t="s">
        <v>31</v>
      </c>
      <c r="H646" s="42" t="s">
        <v>95</v>
      </c>
      <c r="I646" s="42" t="s">
        <v>96</v>
      </c>
      <c r="J646" s="42" t="s">
        <v>97</v>
      </c>
      <c r="K646" s="42" t="s">
        <v>27</v>
      </c>
      <c r="L646" s="42" t="s">
        <v>17</v>
      </c>
      <c r="M646" s="42" t="s">
        <v>22</v>
      </c>
      <c r="N646" s="42" t="s">
        <v>19</v>
      </c>
      <c r="O646" s="42" t="s">
        <v>20</v>
      </c>
    </row>
    <row r="647" spans="1:15" ht="15" customHeight="1" x14ac:dyDescent="0.2">
      <c r="A647" s="36">
        <v>2017</v>
      </c>
      <c r="B647" s="36">
        <v>38</v>
      </c>
      <c r="C647" s="36" t="s">
        <v>63</v>
      </c>
      <c r="D647" s="36" t="s">
        <v>51</v>
      </c>
      <c r="E647" s="36" t="s">
        <v>227</v>
      </c>
      <c r="F647" s="36" t="s">
        <v>482</v>
      </c>
      <c r="G647" s="36" t="s">
        <v>31</v>
      </c>
      <c r="H647" s="42" t="s">
        <v>36</v>
      </c>
      <c r="I647" s="42" t="s">
        <v>37</v>
      </c>
      <c r="J647" s="42" t="s">
        <v>38</v>
      </c>
      <c r="K647" s="42" t="s">
        <v>27</v>
      </c>
      <c r="L647" s="42" t="s">
        <v>17</v>
      </c>
      <c r="M647" s="42" t="s">
        <v>22</v>
      </c>
      <c r="N647" s="42" t="s">
        <v>19</v>
      </c>
      <c r="O647" s="42" t="s">
        <v>20</v>
      </c>
    </row>
    <row r="648" spans="1:15" ht="15" customHeight="1" x14ac:dyDescent="0.2">
      <c r="A648" s="36">
        <v>2017</v>
      </c>
      <c r="B648" s="36">
        <v>38</v>
      </c>
      <c r="C648" s="36" t="s">
        <v>63</v>
      </c>
      <c r="D648" s="36" t="s">
        <v>51</v>
      </c>
      <c r="E648" s="36" t="s">
        <v>227</v>
      </c>
      <c r="F648" s="36" t="s">
        <v>482</v>
      </c>
      <c r="G648" s="36" t="s">
        <v>39</v>
      </c>
      <c r="H648" s="42" t="s">
        <v>100</v>
      </c>
      <c r="I648" s="42" t="s">
        <v>101</v>
      </c>
      <c r="J648" s="42" t="s">
        <v>102</v>
      </c>
      <c r="K648" s="42" t="s">
        <v>27</v>
      </c>
      <c r="L648" s="42" t="s">
        <v>17</v>
      </c>
      <c r="M648" s="42" t="s">
        <v>18</v>
      </c>
      <c r="N648" s="42" t="s">
        <v>29</v>
      </c>
      <c r="O648" s="42" t="s">
        <v>40</v>
      </c>
    </row>
    <row r="649" spans="1:15" ht="15" customHeight="1" x14ac:dyDescent="0.2">
      <c r="A649" s="36">
        <v>2017</v>
      </c>
      <c r="B649" s="36">
        <v>38</v>
      </c>
      <c r="C649" s="36" t="s">
        <v>63</v>
      </c>
      <c r="D649" s="36" t="s">
        <v>51</v>
      </c>
      <c r="E649" s="36" t="s">
        <v>227</v>
      </c>
      <c r="F649" s="36" t="s">
        <v>482</v>
      </c>
      <c r="G649" s="36" t="s">
        <v>39</v>
      </c>
      <c r="H649" s="42" t="s">
        <v>104</v>
      </c>
      <c r="I649" s="42" t="s">
        <v>105</v>
      </c>
      <c r="J649" s="42" t="s">
        <v>106</v>
      </c>
      <c r="K649" s="42" t="s">
        <v>27</v>
      </c>
      <c r="L649" s="42" t="s">
        <v>17</v>
      </c>
      <c r="M649" s="42" t="s">
        <v>18</v>
      </c>
      <c r="N649" s="42" t="s">
        <v>19</v>
      </c>
      <c r="O649" s="42" t="s">
        <v>40</v>
      </c>
    </row>
    <row r="650" spans="1:15" ht="15" customHeight="1" x14ac:dyDescent="0.2">
      <c r="A650" s="36">
        <v>2017</v>
      </c>
      <c r="B650" s="36">
        <v>38</v>
      </c>
      <c r="C650" s="36" t="s">
        <v>63</v>
      </c>
      <c r="D650" s="36" t="s">
        <v>51</v>
      </c>
      <c r="E650" s="36" t="s">
        <v>227</v>
      </c>
      <c r="F650" s="36" t="s">
        <v>482</v>
      </c>
      <c r="G650" s="36" t="s">
        <v>39</v>
      </c>
      <c r="H650" s="42" t="s">
        <v>108</v>
      </c>
      <c r="I650" s="42" t="s">
        <v>109</v>
      </c>
      <c r="J650" s="42" t="s">
        <v>110</v>
      </c>
      <c r="K650" s="42" t="s">
        <v>16</v>
      </c>
      <c r="L650" s="42" t="s">
        <v>111</v>
      </c>
      <c r="M650" s="42" t="s">
        <v>18</v>
      </c>
      <c r="N650" s="42" t="s">
        <v>29</v>
      </c>
      <c r="O650" s="42" t="s">
        <v>20</v>
      </c>
    </row>
    <row r="651" spans="1:15" ht="15" customHeight="1" x14ac:dyDescent="0.2">
      <c r="A651" s="36">
        <v>2017</v>
      </c>
      <c r="B651" s="36">
        <v>38</v>
      </c>
      <c r="C651" s="36" t="s">
        <v>63</v>
      </c>
      <c r="D651" s="36" t="s">
        <v>51</v>
      </c>
      <c r="E651" s="36" t="s">
        <v>257</v>
      </c>
      <c r="F651" s="36" t="s">
        <v>65</v>
      </c>
      <c r="G651" s="36" t="s">
        <v>2</v>
      </c>
      <c r="H651" s="42" t="s">
        <v>15</v>
      </c>
      <c r="I651" s="42" t="s">
        <v>88</v>
      </c>
      <c r="J651" s="42" t="s">
        <v>89</v>
      </c>
      <c r="K651" s="42" t="s">
        <v>27</v>
      </c>
      <c r="L651" s="42" t="s">
        <v>17</v>
      </c>
      <c r="M651" s="42" t="s">
        <v>22</v>
      </c>
      <c r="N651" s="42" t="s">
        <v>19</v>
      </c>
      <c r="O651" s="42" t="s">
        <v>20</v>
      </c>
    </row>
    <row r="652" spans="1:15" ht="15" customHeight="1" x14ac:dyDescent="0.2">
      <c r="A652" s="36">
        <v>2017</v>
      </c>
      <c r="B652" s="36">
        <v>38</v>
      </c>
      <c r="C652" s="36" t="s">
        <v>63</v>
      </c>
      <c r="D652" s="36" t="s">
        <v>51</v>
      </c>
      <c r="E652" s="36" t="s">
        <v>257</v>
      </c>
      <c r="F652" s="36" t="s">
        <v>65</v>
      </c>
      <c r="G652" s="36" t="s">
        <v>23</v>
      </c>
      <c r="H652" s="42" t="s">
        <v>655</v>
      </c>
      <c r="I652" s="42" t="s">
        <v>656</v>
      </c>
      <c r="J652" s="42" t="s">
        <v>657</v>
      </c>
      <c r="K652" s="42" t="s">
        <v>27</v>
      </c>
      <c r="L652" s="42" t="s">
        <v>286</v>
      </c>
      <c r="M652" s="42" t="s">
        <v>22</v>
      </c>
      <c r="N652" s="42" t="s">
        <v>19</v>
      </c>
      <c r="O652" s="42" t="s">
        <v>32</v>
      </c>
    </row>
    <row r="653" spans="1:15" ht="15" customHeight="1" x14ac:dyDescent="0.2">
      <c r="A653" s="36">
        <v>2017</v>
      </c>
      <c r="B653" s="36">
        <v>38</v>
      </c>
      <c r="C653" s="36" t="s">
        <v>63</v>
      </c>
      <c r="D653" s="36" t="s">
        <v>51</v>
      </c>
      <c r="E653" s="36" t="s">
        <v>257</v>
      </c>
      <c r="F653" s="36" t="s">
        <v>65</v>
      </c>
      <c r="G653" s="36" t="s">
        <v>23</v>
      </c>
      <c r="H653" s="43" t="s">
        <v>658</v>
      </c>
      <c r="I653" s="43" t="s">
        <v>659</v>
      </c>
      <c r="J653" s="43" t="s">
        <v>660</v>
      </c>
      <c r="K653" s="43" t="s">
        <v>27</v>
      </c>
      <c r="L653" s="43" t="s">
        <v>17</v>
      </c>
      <c r="M653" s="43" t="s">
        <v>22</v>
      </c>
      <c r="N653" s="43" t="s">
        <v>132</v>
      </c>
      <c r="O653" s="43" t="s">
        <v>20</v>
      </c>
    </row>
    <row r="654" spans="1:15" ht="15" customHeight="1" x14ac:dyDescent="0.2">
      <c r="A654" s="36">
        <v>2017</v>
      </c>
      <c r="B654" s="36">
        <v>38</v>
      </c>
      <c r="C654" s="36" t="s">
        <v>63</v>
      </c>
      <c r="D654" s="36" t="s">
        <v>51</v>
      </c>
      <c r="E654" s="36" t="s">
        <v>257</v>
      </c>
      <c r="F654" s="36" t="s">
        <v>65</v>
      </c>
      <c r="G654" s="36" t="s">
        <v>31</v>
      </c>
      <c r="H654" s="42" t="s">
        <v>661</v>
      </c>
      <c r="I654" s="42" t="s">
        <v>512</v>
      </c>
      <c r="J654" s="42" t="s">
        <v>513</v>
      </c>
      <c r="K654" s="42" t="s">
        <v>27</v>
      </c>
      <c r="L654" s="42" t="s">
        <v>286</v>
      </c>
      <c r="M654" s="42" t="s">
        <v>22</v>
      </c>
      <c r="N654" s="42" t="s">
        <v>132</v>
      </c>
      <c r="O654" s="42" t="s">
        <v>32</v>
      </c>
    </row>
    <row r="655" spans="1:15" ht="15" customHeight="1" x14ac:dyDescent="0.2">
      <c r="A655" s="36">
        <v>2017</v>
      </c>
      <c r="B655" s="36">
        <v>38</v>
      </c>
      <c r="C655" s="36" t="s">
        <v>63</v>
      </c>
      <c r="D655" s="36" t="s">
        <v>51</v>
      </c>
      <c r="E655" s="36" t="s">
        <v>257</v>
      </c>
      <c r="F655" s="36" t="s">
        <v>65</v>
      </c>
      <c r="G655" s="36" t="s">
        <v>31</v>
      </c>
      <c r="H655" s="42" t="s">
        <v>662</v>
      </c>
      <c r="I655" s="42" t="s">
        <v>515</v>
      </c>
      <c r="J655" s="42" t="s">
        <v>516</v>
      </c>
      <c r="K655" s="42" t="s">
        <v>27</v>
      </c>
      <c r="L655" s="42" t="s">
        <v>286</v>
      </c>
      <c r="M655" s="42" t="s">
        <v>22</v>
      </c>
      <c r="N655" s="42" t="s">
        <v>132</v>
      </c>
      <c r="O655" s="42" t="s">
        <v>32</v>
      </c>
    </row>
    <row r="656" spans="1:15" ht="15" customHeight="1" x14ac:dyDescent="0.2">
      <c r="A656" s="36">
        <v>2017</v>
      </c>
      <c r="B656" s="36">
        <v>38</v>
      </c>
      <c r="C656" s="36" t="s">
        <v>63</v>
      </c>
      <c r="D656" s="36" t="s">
        <v>51</v>
      </c>
      <c r="E656" s="36" t="s">
        <v>257</v>
      </c>
      <c r="F656" s="36" t="s">
        <v>65</v>
      </c>
      <c r="G656" s="36" t="s">
        <v>31</v>
      </c>
      <c r="H656" s="42" t="s">
        <v>517</v>
      </c>
      <c r="I656" s="42" t="s">
        <v>518</v>
      </c>
      <c r="J656" s="42" t="s">
        <v>519</v>
      </c>
      <c r="K656" s="42" t="s">
        <v>27</v>
      </c>
      <c r="L656" s="42" t="s">
        <v>17</v>
      </c>
      <c r="M656" s="42" t="s">
        <v>22</v>
      </c>
      <c r="N656" s="42" t="s">
        <v>19</v>
      </c>
      <c r="O656" s="42" t="s">
        <v>40</v>
      </c>
    </row>
    <row r="657" spans="1:15" ht="15" customHeight="1" x14ac:dyDescent="0.2">
      <c r="A657" s="36">
        <v>2017</v>
      </c>
      <c r="B657" s="36">
        <v>38</v>
      </c>
      <c r="C657" s="36" t="s">
        <v>63</v>
      </c>
      <c r="D657" s="36" t="s">
        <v>51</v>
      </c>
      <c r="E657" s="36" t="s">
        <v>257</v>
      </c>
      <c r="F657" s="36" t="s">
        <v>65</v>
      </c>
      <c r="G657" s="36" t="s">
        <v>31</v>
      </c>
      <c r="H657" s="42" t="s">
        <v>520</v>
      </c>
      <c r="I657" s="42" t="s">
        <v>521</v>
      </c>
      <c r="J657" s="42" t="s">
        <v>522</v>
      </c>
      <c r="K657" s="42" t="s">
        <v>27</v>
      </c>
      <c r="L657" s="42" t="s">
        <v>286</v>
      </c>
      <c r="M657" s="42" t="s">
        <v>22</v>
      </c>
      <c r="N657" s="42" t="s">
        <v>19</v>
      </c>
      <c r="O657" s="42" t="s">
        <v>40</v>
      </c>
    </row>
    <row r="658" spans="1:15" ht="15" customHeight="1" x14ac:dyDescent="0.2">
      <c r="A658" s="36">
        <v>2017</v>
      </c>
      <c r="B658" s="36">
        <v>38</v>
      </c>
      <c r="C658" s="36" t="s">
        <v>63</v>
      </c>
      <c r="D658" s="36" t="s">
        <v>51</v>
      </c>
      <c r="E658" s="36" t="s">
        <v>257</v>
      </c>
      <c r="F658" s="36" t="s">
        <v>65</v>
      </c>
      <c r="G658" s="36" t="s">
        <v>31</v>
      </c>
      <c r="H658" s="42" t="s">
        <v>663</v>
      </c>
      <c r="I658" s="42" t="s">
        <v>664</v>
      </c>
      <c r="J658" s="42" t="s">
        <v>665</v>
      </c>
      <c r="K658" s="42" t="s">
        <v>27</v>
      </c>
      <c r="L658" s="42" t="s">
        <v>286</v>
      </c>
      <c r="M658" s="42" t="s">
        <v>22</v>
      </c>
      <c r="N658" s="42" t="s">
        <v>19</v>
      </c>
      <c r="O658" s="42" t="s">
        <v>32</v>
      </c>
    </row>
    <row r="659" spans="1:15" ht="15" customHeight="1" x14ac:dyDescent="0.2">
      <c r="A659" s="36">
        <v>2017</v>
      </c>
      <c r="B659" s="36">
        <v>38</v>
      </c>
      <c r="C659" s="36" t="s">
        <v>63</v>
      </c>
      <c r="D659" s="36" t="s">
        <v>51</v>
      </c>
      <c r="E659" s="36" t="s">
        <v>257</v>
      </c>
      <c r="F659" s="36" t="s">
        <v>65</v>
      </c>
      <c r="G659" s="36" t="s">
        <v>39</v>
      </c>
      <c r="H659" s="42" t="s">
        <v>526</v>
      </c>
      <c r="I659" s="42" t="s">
        <v>527</v>
      </c>
      <c r="J659" s="42" t="s">
        <v>528</v>
      </c>
      <c r="K659" s="42" t="s">
        <v>27</v>
      </c>
      <c r="L659" s="42" t="s">
        <v>17</v>
      </c>
      <c r="M659" s="42" t="s">
        <v>18</v>
      </c>
      <c r="N659" s="42" t="s">
        <v>19</v>
      </c>
      <c r="O659" s="42" t="s">
        <v>40</v>
      </c>
    </row>
    <row r="660" spans="1:15" ht="15" customHeight="1" x14ac:dyDescent="0.2">
      <c r="A660" s="36">
        <v>2017</v>
      </c>
      <c r="B660" s="36">
        <v>38</v>
      </c>
      <c r="C660" s="36" t="s">
        <v>63</v>
      </c>
      <c r="D660" s="36" t="s">
        <v>51</v>
      </c>
      <c r="E660" s="36" t="s">
        <v>257</v>
      </c>
      <c r="F660" s="36" t="s">
        <v>65</v>
      </c>
      <c r="G660" s="36" t="s">
        <v>39</v>
      </c>
      <c r="H660" s="42" t="s">
        <v>666</v>
      </c>
      <c r="I660" s="42" t="s">
        <v>667</v>
      </c>
      <c r="J660" s="42" t="s">
        <v>668</v>
      </c>
      <c r="K660" s="42" t="s">
        <v>27</v>
      </c>
      <c r="L660" s="42" t="s">
        <v>17</v>
      </c>
      <c r="M660" s="42" t="s">
        <v>18</v>
      </c>
      <c r="N660" s="42" t="s">
        <v>19</v>
      </c>
      <c r="O660" s="42" t="s">
        <v>40</v>
      </c>
    </row>
    <row r="661" spans="1:15" ht="15" customHeight="1" x14ac:dyDescent="0.2">
      <c r="A661" s="36">
        <v>2017</v>
      </c>
      <c r="B661" s="36">
        <v>38</v>
      </c>
      <c r="C661" s="36" t="s">
        <v>63</v>
      </c>
      <c r="D661" s="36" t="s">
        <v>51</v>
      </c>
      <c r="E661" s="36" t="s">
        <v>257</v>
      </c>
      <c r="F661" s="36" t="s">
        <v>65</v>
      </c>
      <c r="G661" s="36" t="s">
        <v>39</v>
      </c>
      <c r="H661" s="42" t="s">
        <v>669</v>
      </c>
      <c r="I661" s="42" t="s">
        <v>670</v>
      </c>
      <c r="J661" s="42" t="s">
        <v>671</v>
      </c>
      <c r="K661" s="42" t="s">
        <v>27</v>
      </c>
      <c r="L661" s="42" t="s">
        <v>17</v>
      </c>
      <c r="M661" s="42" t="s">
        <v>18</v>
      </c>
      <c r="N661" s="42" t="s">
        <v>29</v>
      </c>
      <c r="O661" s="42" t="s">
        <v>40</v>
      </c>
    </row>
    <row r="662" spans="1:15" ht="15" customHeight="1" x14ac:dyDescent="0.2">
      <c r="A662" s="36">
        <v>2017</v>
      </c>
      <c r="B662" s="36">
        <v>38</v>
      </c>
      <c r="C662" s="36" t="s">
        <v>63</v>
      </c>
      <c r="D662" s="36" t="s">
        <v>51</v>
      </c>
      <c r="E662" s="36" t="s">
        <v>257</v>
      </c>
      <c r="F662" s="36" t="s">
        <v>65</v>
      </c>
      <c r="G662" s="36" t="s">
        <v>39</v>
      </c>
      <c r="H662" s="42" t="s">
        <v>463</v>
      </c>
      <c r="I662" s="42" t="s">
        <v>672</v>
      </c>
      <c r="J662" s="42" t="s">
        <v>530</v>
      </c>
      <c r="K662" s="42" t="s">
        <v>27</v>
      </c>
      <c r="L662" s="42" t="s">
        <v>17</v>
      </c>
      <c r="M662" s="42" t="s">
        <v>18</v>
      </c>
      <c r="N662" s="42" t="s">
        <v>29</v>
      </c>
      <c r="O662" s="42" t="s">
        <v>40</v>
      </c>
    </row>
    <row r="663" spans="1:15" ht="15" customHeight="1" x14ac:dyDescent="0.2">
      <c r="A663" s="36">
        <v>2017</v>
      </c>
      <c r="B663" s="36">
        <v>38</v>
      </c>
      <c r="C663" s="36" t="s">
        <v>63</v>
      </c>
      <c r="D663" s="36" t="s">
        <v>51</v>
      </c>
      <c r="E663" s="36" t="s">
        <v>257</v>
      </c>
      <c r="F663" s="36" t="s">
        <v>65</v>
      </c>
      <c r="G663" s="36" t="s">
        <v>39</v>
      </c>
      <c r="H663" s="42" t="s">
        <v>673</v>
      </c>
      <c r="I663" s="42" t="s">
        <v>674</v>
      </c>
      <c r="J663" s="42" t="s">
        <v>675</v>
      </c>
      <c r="K663" s="42" t="s">
        <v>27</v>
      </c>
      <c r="L663" s="42" t="s">
        <v>17</v>
      </c>
      <c r="M663" s="42" t="s">
        <v>18</v>
      </c>
      <c r="N663" s="42" t="s">
        <v>29</v>
      </c>
      <c r="O663" s="42" t="s">
        <v>32</v>
      </c>
    </row>
    <row r="664" spans="1:15" ht="15" customHeight="1" x14ac:dyDescent="0.2">
      <c r="A664" s="36">
        <v>2017</v>
      </c>
      <c r="B664" s="36">
        <v>38</v>
      </c>
      <c r="C664" s="36" t="s">
        <v>63</v>
      </c>
      <c r="D664" s="36" t="s">
        <v>51</v>
      </c>
      <c r="E664" s="36" t="s">
        <v>257</v>
      </c>
      <c r="F664" s="36" t="s">
        <v>65</v>
      </c>
      <c r="G664" s="36" t="s">
        <v>39</v>
      </c>
      <c r="H664" s="42" t="s">
        <v>676</v>
      </c>
      <c r="I664" s="42" t="s">
        <v>677</v>
      </c>
      <c r="J664" s="42" t="s">
        <v>678</v>
      </c>
      <c r="K664" s="42" t="s">
        <v>27</v>
      </c>
      <c r="L664" s="42" t="s">
        <v>286</v>
      </c>
      <c r="M664" s="42" t="s">
        <v>18</v>
      </c>
      <c r="N664" s="42" t="s">
        <v>19</v>
      </c>
      <c r="O664" s="42" t="s">
        <v>20</v>
      </c>
    </row>
    <row r="665" spans="1:15" ht="15" customHeight="1" x14ac:dyDescent="0.2">
      <c r="A665" s="36">
        <v>2017</v>
      </c>
      <c r="B665" s="36">
        <v>38</v>
      </c>
      <c r="C665" s="36" t="s">
        <v>63</v>
      </c>
      <c r="D665" s="36" t="s">
        <v>51</v>
      </c>
      <c r="E665" s="36" t="s">
        <v>282</v>
      </c>
      <c r="F665" s="36" t="s">
        <v>67</v>
      </c>
      <c r="G665" s="36" t="s">
        <v>2</v>
      </c>
      <c r="H665" s="42" t="s">
        <v>15</v>
      </c>
      <c r="I665" s="42" t="s">
        <v>88</v>
      </c>
      <c r="J665" s="42" t="s">
        <v>89</v>
      </c>
      <c r="K665" s="42" t="s">
        <v>27</v>
      </c>
      <c r="L665" s="42" t="s">
        <v>17</v>
      </c>
      <c r="M665" s="42" t="s">
        <v>22</v>
      </c>
      <c r="N665" s="42" t="s">
        <v>19</v>
      </c>
      <c r="O665" s="42" t="s">
        <v>20</v>
      </c>
    </row>
    <row r="666" spans="1:15" ht="15" customHeight="1" x14ac:dyDescent="0.2">
      <c r="A666" s="36">
        <v>2017</v>
      </c>
      <c r="B666" s="36">
        <v>38</v>
      </c>
      <c r="C666" s="36" t="s">
        <v>63</v>
      </c>
      <c r="D666" s="36" t="s">
        <v>51</v>
      </c>
      <c r="E666" s="36" t="s">
        <v>282</v>
      </c>
      <c r="F666" s="36" t="s">
        <v>67</v>
      </c>
      <c r="G666" s="36" t="s">
        <v>2</v>
      </c>
      <c r="H666" s="43" t="s">
        <v>90</v>
      </c>
      <c r="I666" s="43" t="s">
        <v>91</v>
      </c>
      <c r="J666" s="43" t="s">
        <v>92</v>
      </c>
      <c r="K666" s="43" t="s">
        <v>27</v>
      </c>
      <c r="L666" s="43" t="s">
        <v>17</v>
      </c>
      <c r="M666" s="43" t="s">
        <v>22</v>
      </c>
      <c r="N666" s="43" t="s">
        <v>19</v>
      </c>
      <c r="O666" s="43" t="s">
        <v>20</v>
      </c>
    </row>
    <row r="667" spans="1:15" ht="15" customHeight="1" x14ac:dyDescent="0.2">
      <c r="A667" s="36">
        <v>2017</v>
      </c>
      <c r="B667" s="36">
        <v>38</v>
      </c>
      <c r="C667" s="36" t="s">
        <v>63</v>
      </c>
      <c r="D667" s="36" t="s">
        <v>51</v>
      </c>
      <c r="E667" s="36" t="s">
        <v>282</v>
      </c>
      <c r="F667" s="36" t="s">
        <v>67</v>
      </c>
      <c r="G667" s="36" t="s">
        <v>23</v>
      </c>
      <c r="H667" s="42" t="s">
        <v>283</v>
      </c>
      <c r="I667" s="42" t="s">
        <v>679</v>
      </c>
      <c r="J667" s="42" t="s">
        <v>541</v>
      </c>
      <c r="K667" s="42" t="s">
        <v>27</v>
      </c>
      <c r="L667" s="42" t="s">
        <v>286</v>
      </c>
      <c r="M667" s="42" t="s">
        <v>22</v>
      </c>
      <c r="N667" s="42" t="s">
        <v>19</v>
      </c>
      <c r="O667" s="42" t="s">
        <v>20</v>
      </c>
    </row>
    <row r="668" spans="1:15" ht="15" customHeight="1" x14ac:dyDescent="0.2">
      <c r="A668" s="36">
        <v>2017</v>
      </c>
      <c r="B668" s="36">
        <v>38</v>
      </c>
      <c r="C668" s="36" t="s">
        <v>63</v>
      </c>
      <c r="D668" s="36" t="s">
        <v>51</v>
      </c>
      <c r="E668" s="36" t="s">
        <v>282</v>
      </c>
      <c r="F668" s="36" t="s">
        <v>67</v>
      </c>
      <c r="G668" s="36" t="s">
        <v>23</v>
      </c>
      <c r="H668" s="43" t="s">
        <v>548</v>
      </c>
      <c r="I668" s="43" t="s">
        <v>680</v>
      </c>
      <c r="J668" s="43" t="s">
        <v>681</v>
      </c>
      <c r="K668" s="43" t="s">
        <v>27</v>
      </c>
      <c r="L668" s="43" t="s">
        <v>17</v>
      </c>
      <c r="M668" s="43" t="s">
        <v>22</v>
      </c>
      <c r="N668" s="43" t="s">
        <v>29</v>
      </c>
      <c r="O668" s="43" t="s">
        <v>20</v>
      </c>
    </row>
    <row r="669" spans="1:15" ht="15" customHeight="1" x14ac:dyDescent="0.2">
      <c r="A669" s="36">
        <v>2017</v>
      </c>
      <c r="B669" s="36">
        <v>38</v>
      </c>
      <c r="C669" s="36" t="s">
        <v>63</v>
      </c>
      <c r="D669" s="36" t="s">
        <v>51</v>
      </c>
      <c r="E669" s="36" t="s">
        <v>282</v>
      </c>
      <c r="F669" s="36" t="s">
        <v>67</v>
      </c>
      <c r="G669" s="36" t="s">
        <v>31</v>
      </c>
      <c r="H669" s="42" t="s">
        <v>682</v>
      </c>
      <c r="I669" s="42" t="s">
        <v>683</v>
      </c>
      <c r="J669" s="42" t="s">
        <v>684</v>
      </c>
      <c r="K669" s="42" t="s">
        <v>27</v>
      </c>
      <c r="L669" s="42" t="s">
        <v>17</v>
      </c>
      <c r="M669" s="42" t="s">
        <v>22</v>
      </c>
      <c r="N669" s="42" t="s">
        <v>19</v>
      </c>
      <c r="O669" s="42" t="s">
        <v>40</v>
      </c>
    </row>
    <row r="670" spans="1:15" ht="15" customHeight="1" x14ac:dyDescent="0.2">
      <c r="A670" s="36">
        <v>2017</v>
      </c>
      <c r="B670" s="36">
        <v>38</v>
      </c>
      <c r="C670" s="36" t="s">
        <v>63</v>
      </c>
      <c r="D670" s="36" t="s">
        <v>51</v>
      </c>
      <c r="E670" s="36" t="s">
        <v>282</v>
      </c>
      <c r="F670" s="36" t="s">
        <v>67</v>
      </c>
      <c r="G670" s="36" t="s">
        <v>39</v>
      </c>
      <c r="H670" s="42" t="s">
        <v>551</v>
      </c>
      <c r="I670" s="42" t="s">
        <v>551</v>
      </c>
      <c r="J670" s="42" t="s">
        <v>552</v>
      </c>
      <c r="K670" s="42" t="s">
        <v>27</v>
      </c>
      <c r="L670" s="42" t="s">
        <v>17</v>
      </c>
      <c r="M670" s="42" t="s">
        <v>18</v>
      </c>
      <c r="N670" s="42" t="s">
        <v>19</v>
      </c>
      <c r="O670" s="42" t="s">
        <v>20</v>
      </c>
    </row>
    <row r="671" spans="1:15" ht="15" customHeight="1" x14ac:dyDescent="0.2">
      <c r="A671" s="36">
        <v>2017</v>
      </c>
      <c r="B671" s="36">
        <v>38</v>
      </c>
      <c r="C671" s="36" t="s">
        <v>63</v>
      </c>
      <c r="D671" s="36" t="s">
        <v>51</v>
      </c>
      <c r="E671" s="36" t="s">
        <v>282</v>
      </c>
      <c r="F671" s="36" t="s">
        <v>67</v>
      </c>
      <c r="G671" s="36" t="s">
        <v>39</v>
      </c>
      <c r="H671" s="42" t="s">
        <v>293</v>
      </c>
      <c r="I671" s="42" t="s">
        <v>553</v>
      </c>
      <c r="J671" s="42" t="s">
        <v>554</v>
      </c>
      <c r="K671" s="42" t="s">
        <v>27</v>
      </c>
      <c r="L671" s="42" t="s">
        <v>17</v>
      </c>
      <c r="M671" s="42" t="s">
        <v>18</v>
      </c>
      <c r="N671" s="42" t="s">
        <v>19</v>
      </c>
      <c r="O671" s="42" t="s">
        <v>20</v>
      </c>
    </row>
    <row r="672" spans="1:15" ht="15" customHeight="1" x14ac:dyDescent="0.2">
      <c r="A672" s="36">
        <v>2017</v>
      </c>
      <c r="B672" s="36">
        <v>38</v>
      </c>
      <c r="C672" s="36" t="s">
        <v>63</v>
      </c>
      <c r="D672" s="36" t="s">
        <v>51</v>
      </c>
      <c r="E672" s="36" t="s">
        <v>282</v>
      </c>
      <c r="F672" s="36" t="s">
        <v>67</v>
      </c>
      <c r="G672" s="36" t="s">
        <v>39</v>
      </c>
      <c r="H672" s="42" t="s">
        <v>685</v>
      </c>
      <c r="I672" s="42" t="s">
        <v>686</v>
      </c>
      <c r="J672" s="42" t="s">
        <v>687</v>
      </c>
      <c r="K672" s="42" t="s">
        <v>27</v>
      </c>
      <c r="L672" s="42" t="s">
        <v>17</v>
      </c>
      <c r="M672" s="42" t="s">
        <v>18</v>
      </c>
      <c r="N672" s="42" t="s">
        <v>19</v>
      </c>
      <c r="O672" s="42" t="s">
        <v>40</v>
      </c>
    </row>
    <row r="673" spans="1:15" ht="15" customHeight="1" x14ac:dyDescent="0.2">
      <c r="A673" s="36">
        <v>2017</v>
      </c>
      <c r="B673" s="36">
        <v>38</v>
      </c>
      <c r="C673" s="36" t="s">
        <v>63</v>
      </c>
      <c r="D673" s="36" t="s">
        <v>51</v>
      </c>
      <c r="E673" s="36" t="s">
        <v>296</v>
      </c>
      <c r="F673" s="36" t="s">
        <v>557</v>
      </c>
      <c r="G673" s="36" t="s">
        <v>2</v>
      </c>
      <c r="H673" s="42" t="s">
        <v>15</v>
      </c>
      <c r="I673" s="42" t="s">
        <v>88</v>
      </c>
      <c r="J673" s="42" t="s">
        <v>89</v>
      </c>
      <c r="K673" s="42" t="s">
        <v>27</v>
      </c>
      <c r="L673" s="42" t="s">
        <v>17</v>
      </c>
      <c r="M673" s="42" t="s">
        <v>22</v>
      </c>
      <c r="N673" s="42" t="s">
        <v>19</v>
      </c>
      <c r="O673" s="42" t="s">
        <v>20</v>
      </c>
    </row>
    <row r="674" spans="1:15" ht="15" customHeight="1" x14ac:dyDescent="0.2">
      <c r="A674" s="36">
        <v>2017</v>
      </c>
      <c r="B674" s="36">
        <v>38</v>
      </c>
      <c r="C674" s="36" t="s">
        <v>63</v>
      </c>
      <c r="D674" s="36" t="s">
        <v>51</v>
      </c>
      <c r="E674" s="36" t="s">
        <v>296</v>
      </c>
      <c r="F674" s="36" t="s">
        <v>557</v>
      </c>
      <c r="G674" s="36" t="s">
        <v>2</v>
      </c>
      <c r="H674" s="43" t="s">
        <v>90</v>
      </c>
      <c r="I674" s="43" t="s">
        <v>91</v>
      </c>
      <c r="J674" s="43" t="s">
        <v>466</v>
      </c>
      <c r="K674" s="43" t="s">
        <v>27</v>
      </c>
      <c r="L674" s="43" t="s">
        <v>17</v>
      </c>
      <c r="M674" s="43" t="s">
        <v>22</v>
      </c>
      <c r="N674" s="43" t="s">
        <v>19</v>
      </c>
      <c r="O674" s="43" t="s">
        <v>20</v>
      </c>
    </row>
    <row r="675" spans="1:15" ht="15" customHeight="1" x14ac:dyDescent="0.2">
      <c r="A675" s="36">
        <v>2017</v>
      </c>
      <c r="B675" s="36">
        <v>38</v>
      </c>
      <c r="C675" s="36" t="s">
        <v>63</v>
      </c>
      <c r="D675" s="36" t="s">
        <v>51</v>
      </c>
      <c r="E675" s="36" t="s">
        <v>296</v>
      </c>
      <c r="F675" s="36" t="s">
        <v>557</v>
      </c>
      <c r="G675" s="36" t="s">
        <v>23</v>
      </c>
      <c r="H675" s="42" t="s">
        <v>558</v>
      </c>
      <c r="I675" s="42" t="s">
        <v>559</v>
      </c>
      <c r="J675" s="42" t="s">
        <v>560</v>
      </c>
      <c r="K675" s="42" t="s">
        <v>27</v>
      </c>
      <c r="L675" s="42" t="s">
        <v>17</v>
      </c>
      <c r="M675" s="42" t="s">
        <v>22</v>
      </c>
      <c r="N675" s="42" t="s">
        <v>19</v>
      </c>
      <c r="O675" s="42" t="s">
        <v>20</v>
      </c>
    </row>
    <row r="676" spans="1:15" ht="15" customHeight="1" x14ac:dyDescent="0.2">
      <c r="A676" s="36">
        <v>2017</v>
      </c>
      <c r="B676" s="36">
        <v>38</v>
      </c>
      <c r="C676" s="36" t="s">
        <v>63</v>
      </c>
      <c r="D676" s="36" t="s">
        <v>51</v>
      </c>
      <c r="E676" s="36" t="s">
        <v>296</v>
      </c>
      <c r="F676" s="36" t="s">
        <v>557</v>
      </c>
      <c r="G676" s="36" t="s">
        <v>31</v>
      </c>
      <c r="H676" s="42" t="s">
        <v>301</v>
      </c>
      <c r="I676" s="42" t="s">
        <v>688</v>
      </c>
      <c r="J676" s="42" t="s">
        <v>689</v>
      </c>
      <c r="K676" s="42" t="s">
        <v>27</v>
      </c>
      <c r="L676" s="42" t="s">
        <v>17</v>
      </c>
      <c r="M676" s="42" t="s">
        <v>22</v>
      </c>
      <c r="N676" s="42" t="s">
        <v>19</v>
      </c>
      <c r="O676" s="42" t="s">
        <v>20</v>
      </c>
    </row>
    <row r="677" spans="1:15" ht="15" customHeight="1" x14ac:dyDescent="0.2">
      <c r="A677" s="36">
        <v>2017</v>
      </c>
      <c r="B677" s="36">
        <v>38</v>
      </c>
      <c r="C677" s="36" t="s">
        <v>63</v>
      </c>
      <c r="D677" s="36" t="s">
        <v>51</v>
      </c>
      <c r="E677" s="36" t="s">
        <v>296</v>
      </c>
      <c r="F677" s="36" t="s">
        <v>557</v>
      </c>
      <c r="G677" s="36" t="s">
        <v>39</v>
      </c>
      <c r="H677" s="42" t="s">
        <v>526</v>
      </c>
      <c r="I677" s="42" t="s">
        <v>562</v>
      </c>
      <c r="J677" s="42" t="s">
        <v>563</v>
      </c>
      <c r="K677" s="42" t="s">
        <v>27</v>
      </c>
      <c r="L677" s="42" t="s">
        <v>17</v>
      </c>
      <c r="M677" s="42" t="s">
        <v>18</v>
      </c>
      <c r="N677" s="42" t="s">
        <v>19</v>
      </c>
      <c r="O677" s="42" t="s">
        <v>20</v>
      </c>
    </row>
    <row r="678" spans="1:15" ht="15" customHeight="1" x14ac:dyDescent="0.2">
      <c r="A678" s="36">
        <v>2017</v>
      </c>
      <c r="B678" s="36">
        <v>38</v>
      </c>
      <c r="C678" s="36" t="s">
        <v>63</v>
      </c>
      <c r="D678" s="36" t="s">
        <v>51</v>
      </c>
      <c r="E678" s="36" t="s">
        <v>296</v>
      </c>
      <c r="F678" s="36" t="s">
        <v>557</v>
      </c>
      <c r="G678" s="36" t="s">
        <v>39</v>
      </c>
      <c r="H678" s="42" t="s">
        <v>564</v>
      </c>
      <c r="I678" s="42" t="s">
        <v>565</v>
      </c>
      <c r="J678" s="42" t="s">
        <v>566</v>
      </c>
      <c r="K678" s="42" t="s">
        <v>27</v>
      </c>
      <c r="L678" s="42" t="s">
        <v>17</v>
      </c>
      <c r="M678" s="42" t="s">
        <v>18</v>
      </c>
      <c r="N678" s="42" t="s">
        <v>19</v>
      </c>
      <c r="O678" s="42" t="s">
        <v>20</v>
      </c>
    </row>
    <row r="679" spans="1:15" ht="15" customHeight="1" x14ac:dyDescent="0.2">
      <c r="A679" s="36">
        <v>2017</v>
      </c>
      <c r="B679" s="36">
        <v>38</v>
      </c>
      <c r="C679" s="36" t="s">
        <v>63</v>
      </c>
      <c r="D679" s="36" t="s">
        <v>51</v>
      </c>
      <c r="E679" s="36" t="s">
        <v>296</v>
      </c>
      <c r="F679" s="36" t="s">
        <v>557</v>
      </c>
      <c r="G679" s="36" t="s">
        <v>39</v>
      </c>
      <c r="H679" s="42" t="s">
        <v>690</v>
      </c>
      <c r="I679" s="42" t="s">
        <v>567</v>
      </c>
      <c r="J679" s="42" t="s">
        <v>568</v>
      </c>
      <c r="K679" s="42" t="s">
        <v>27</v>
      </c>
      <c r="L679" s="42" t="s">
        <v>17</v>
      </c>
      <c r="M679" s="42" t="s">
        <v>18</v>
      </c>
      <c r="N679" s="42" t="s">
        <v>19</v>
      </c>
      <c r="O679" s="42" t="s">
        <v>20</v>
      </c>
    </row>
    <row r="680" spans="1:15" ht="15" customHeight="1" x14ac:dyDescent="0.2">
      <c r="A680" s="36">
        <v>2017</v>
      </c>
      <c r="B680" s="36">
        <v>38</v>
      </c>
      <c r="C680" s="36" t="s">
        <v>63</v>
      </c>
      <c r="D680" s="36" t="s">
        <v>51</v>
      </c>
      <c r="E680" s="36" t="s">
        <v>296</v>
      </c>
      <c r="F680" s="36" t="s">
        <v>557</v>
      </c>
      <c r="G680" s="36" t="s">
        <v>39</v>
      </c>
      <c r="H680" s="42" t="s">
        <v>691</v>
      </c>
      <c r="I680" s="42" t="s">
        <v>570</v>
      </c>
      <c r="J680" s="42" t="s">
        <v>571</v>
      </c>
      <c r="K680" s="42" t="s">
        <v>27</v>
      </c>
      <c r="L680" s="42" t="s">
        <v>17</v>
      </c>
      <c r="M680" s="42" t="s">
        <v>18</v>
      </c>
      <c r="N680" s="42" t="s">
        <v>19</v>
      </c>
      <c r="O680" s="42" t="s">
        <v>40</v>
      </c>
    </row>
    <row r="681" spans="1:15" ht="15" customHeight="1" x14ac:dyDescent="0.2">
      <c r="A681" s="36">
        <v>2017</v>
      </c>
      <c r="B681" s="36">
        <v>38</v>
      </c>
      <c r="C681" s="36" t="s">
        <v>63</v>
      </c>
      <c r="D681" s="36" t="s">
        <v>51</v>
      </c>
      <c r="E681" s="36" t="s">
        <v>326</v>
      </c>
      <c r="F681" s="36" t="s">
        <v>572</v>
      </c>
      <c r="G681" s="36" t="s">
        <v>2</v>
      </c>
      <c r="H681" s="42" t="s">
        <v>15</v>
      </c>
      <c r="I681" s="42" t="s">
        <v>88</v>
      </c>
      <c r="J681" s="42" t="s">
        <v>89</v>
      </c>
      <c r="K681" s="42" t="s">
        <v>27</v>
      </c>
      <c r="L681" s="42" t="s">
        <v>17</v>
      </c>
      <c r="M681" s="42" t="s">
        <v>22</v>
      </c>
      <c r="N681" s="42" t="s">
        <v>19</v>
      </c>
      <c r="O681" s="42" t="s">
        <v>20</v>
      </c>
    </row>
    <row r="682" spans="1:15" ht="15" customHeight="1" x14ac:dyDescent="0.2">
      <c r="A682" s="36">
        <v>2017</v>
      </c>
      <c r="B682" s="36">
        <v>38</v>
      </c>
      <c r="C682" s="36" t="s">
        <v>63</v>
      </c>
      <c r="D682" s="36" t="s">
        <v>51</v>
      </c>
      <c r="E682" s="36" t="s">
        <v>326</v>
      </c>
      <c r="F682" s="36" t="s">
        <v>572</v>
      </c>
      <c r="G682" s="36" t="s">
        <v>2</v>
      </c>
      <c r="H682" s="43" t="s">
        <v>90</v>
      </c>
      <c r="I682" s="43" t="s">
        <v>91</v>
      </c>
      <c r="J682" s="43" t="s">
        <v>466</v>
      </c>
      <c r="K682" s="43" t="s">
        <v>27</v>
      </c>
      <c r="L682" s="43" t="s">
        <v>17</v>
      </c>
      <c r="M682" s="43" t="s">
        <v>22</v>
      </c>
      <c r="N682" s="43" t="s">
        <v>19</v>
      </c>
      <c r="O682" s="43" t="s">
        <v>20</v>
      </c>
    </row>
    <row r="683" spans="1:15" ht="15" customHeight="1" x14ac:dyDescent="0.2">
      <c r="A683" s="36">
        <v>2017</v>
      </c>
      <c r="B683" s="36">
        <v>38</v>
      </c>
      <c r="C683" s="36" t="s">
        <v>63</v>
      </c>
      <c r="D683" s="36" t="s">
        <v>51</v>
      </c>
      <c r="E683" s="36" t="s">
        <v>326</v>
      </c>
      <c r="F683" s="36" t="s">
        <v>572</v>
      </c>
      <c r="G683" s="36" t="s">
        <v>23</v>
      </c>
      <c r="H683" s="42" t="s">
        <v>692</v>
      </c>
      <c r="I683" s="42" t="s">
        <v>693</v>
      </c>
      <c r="J683" s="42" t="s">
        <v>694</v>
      </c>
      <c r="K683" s="42" t="s">
        <v>16</v>
      </c>
      <c r="L683" s="42" t="s">
        <v>21</v>
      </c>
      <c r="M683" s="42" t="s">
        <v>22</v>
      </c>
      <c r="N683" s="42" t="s">
        <v>19</v>
      </c>
      <c r="O683" s="42" t="s">
        <v>20</v>
      </c>
    </row>
    <row r="684" spans="1:15" ht="15" customHeight="1" x14ac:dyDescent="0.2">
      <c r="A684" s="36">
        <v>2017</v>
      </c>
      <c r="B684" s="36">
        <v>38</v>
      </c>
      <c r="C684" s="36" t="s">
        <v>63</v>
      </c>
      <c r="D684" s="36" t="s">
        <v>51</v>
      </c>
      <c r="E684" s="36" t="s">
        <v>326</v>
      </c>
      <c r="F684" s="36" t="s">
        <v>572</v>
      </c>
      <c r="G684" s="36" t="s">
        <v>31</v>
      </c>
      <c r="H684" s="42" t="s">
        <v>695</v>
      </c>
      <c r="I684" s="42" t="s">
        <v>696</v>
      </c>
      <c r="J684" s="42" t="s">
        <v>697</v>
      </c>
      <c r="K684" s="42" t="s">
        <v>27</v>
      </c>
      <c r="L684" s="42" t="s">
        <v>17</v>
      </c>
      <c r="M684" s="42" t="s">
        <v>22</v>
      </c>
      <c r="N684" s="42" t="s">
        <v>19</v>
      </c>
      <c r="O684" s="42" t="s">
        <v>20</v>
      </c>
    </row>
    <row r="685" spans="1:15" ht="15" customHeight="1" x14ac:dyDescent="0.2">
      <c r="A685" s="36">
        <v>2017</v>
      </c>
      <c r="B685" s="36">
        <v>38</v>
      </c>
      <c r="C685" s="36" t="s">
        <v>63</v>
      </c>
      <c r="D685" s="36" t="s">
        <v>51</v>
      </c>
      <c r="E685" s="36" t="s">
        <v>326</v>
      </c>
      <c r="F685" s="36" t="s">
        <v>572</v>
      </c>
      <c r="G685" s="36" t="s">
        <v>39</v>
      </c>
      <c r="H685" s="42" t="s">
        <v>457</v>
      </c>
      <c r="I685" s="42" t="s">
        <v>579</v>
      </c>
      <c r="J685" s="42" t="s">
        <v>580</v>
      </c>
      <c r="K685" s="42" t="s">
        <v>27</v>
      </c>
      <c r="L685" s="42" t="s">
        <v>17</v>
      </c>
      <c r="M685" s="42" t="s">
        <v>18</v>
      </c>
      <c r="N685" s="42" t="s">
        <v>19</v>
      </c>
      <c r="O685" s="42" t="s">
        <v>20</v>
      </c>
    </row>
    <row r="686" spans="1:15" ht="15" customHeight="1" x14ac:dyDescent="0.2">
      <c r="A686" s="36">
        <v>2017</v>
      </c>
      <c r="B686" s="36">
        <v>38</v>
      </c>
      <c r="C686" s="36" t="s">
        <v>63</v>
      </c>
      <c r="D686" s="36" t="s">
        <v>51</v>
      </c>
      <c r="E686" s="36" t="s">
        <v>326</v>
      </c>
      <c r="F686" s="36" t="s">
        <v>572</v>
      </c>
      <c r="G686" s="36" t="s">
        <v>39</v>
      </c>
      <c r="H686" s="42" t="s">
        <v>623</v>
      </c>
      <c r="I686" s="42" t="s">
        <v>582</v>
      </c>
      <c r="J686" s="42" t="s">
        <v>583</v>
      </c>
      <c r="K686" s="42" t="s">
        <v>27</v>
      </c>
      <c r="L686" s="42" t="s">
        <v>17</v>
      </c>
      <c r="M686" s="42" t="s">
        <v>18</v>
      </c>
      <c r="N686" s="42" t="s">
        <v>19</v>
      </c>
      <c r="O686" s="42" t="s">
        <v>20</v>
      </c>
    </row>
    <row r="687" spans="1:15" ht="15" customHeight="1" x14ac:dyDescent="0.2">
      <c r="A687" s="36">
        <v>2017</v>
      </c>
      <c r="B687" s="36">
        <v>38</v>
      </c>
      <c r="C687" s="36" t="s">
        <v>63</v>
      </c>
      <c r="D687" s="36" t="s">
        <v>51</v>
      </c>
      <c r="E687" s="36" t="s">
        <v>326</v>
      </c>
      <c r="F687" s="36" t="s">
        <v>572</v>
      </c>
      <c r="G687" s="36" t="s">
        <v>39</v>
      </c>
      <c r="H687" s="42" t="s">
        <v>698</v>
      </c>
      <c r="I687" s="42" t="s">
        <v>699</v>
      </c>
      <c r="J687" s="42" t="s">
        <v>700</v>
      </c>
      <c r="K687" s="42" t="s">
        <v>27</v>
      </c>
      <c r="L687" s="42" t="s">
        <v>17</v>
      </c>
      <c r="M687" s="42" t="s">
        <v>18</v>
      </c>
      <c r="N687" s="42" t="s">
        <v>19</v>
      </c>
      <c r="O687" s="42" t="s">
        <v>20</v>
      </c>
    </row>
    <row r="688" spans="1:15" ht="15" customHeight="1" x14ac:dyDescent="0.2">
      <c r="A688" s="36">
        <v>2017</v>
      </c>
      <c r="B688" s="36">
        <v>38</v>
      </c>
      <c r="C688" s="36" t="s">
        <v>63</v>
      </c>
      <c r="D688" s="36" t="s">
        <v>51</v>
      </c>
      <c r="E688" s="36" t="s">
        <v>326</v>
      </c>
      <c r="F688" s="36" t="s">
        <v>572</v>
      </c>
      <c r="G688" s="36" t="s">
        <v>39</v>
      </c>
      <c r="H688" s="42" t="s">
        <v>701</v>
      </c>
      <c r="I688" s="42" t="s">
        <v>702</v>
      </c>
      <c r="J688" s="42" t="s">
        <v>703</v>
      </c>
      <c r="K688" s="42" t="s">
        <v>27</v>
      </c>
      <c r="L688" s="42" t="s">
        <v>17</v>
      </c>
      <c r="M688" s="42" t="s">
        <v>18</v>
      </c>
      <c r="N688" s="42" t="s">
        <v>29</v>
      </c>
      <c r="O688" s="42" t="s">
        <v>20</v>
      </c>
    </row>
    <row r="689" spans="1:15" ht="15" customHeight="1" x14ac:dyDescent="0.2">
      <c r="A689" s="36">
        <v>2017</v>
      </c>
      <c r="B689" s="36">
        <v>38</v>
      </c>
      <c r="C689" s="36" t="s">
        <v>63</v>
      </c>
      <c r="D689" s="36" t="s">
        <v>51</v>
      </c>
      <c r="E689" s="36" t="s">
        <v>326</v>
      </c>
      <c r="F689" s="36" t="s">
        <v>572</v>
      </c>
      <c r="G689" s="36" t="s">
        <v>39</v>
      </c>
      <c r="H689" s="42" t="s">
        <v>704</v>
      </c>
      <c r="I689" s="42" t="s">
        <v>705</v>
      </c>
      <c r="J689" s="42" t="s">
        <v>706</v>
      </c>
      <c r="K689" s="42" t="s">
        <v>27</v>
      </c>
      <c r="L689" s="42" t="s">
        <v>17</v>
      </c>
      <c r="M689" s="42" t="s">
        <v>18</v>
      </c>
      <c r="N689" s="42" t="s">
        <v>29</v>
      </c>
      <c r="O689" s="42" t="s">
        <v>20</v>
      </c>
    </row>
    <row r="690" spans="1:15" ht="15" customHeight="1" x14ac:dyDescent="0.2">
      <c r="A690" s="36">
        <v>2017</v>
      </c>
      <c r="B690" s="36">
        <v>38</v>
      </c>
      <c r="C690" s="36" t="s">
        <v>63</v>
      </c>
      <c r="D690" s="36" t="s">
        <v>51</v>
      </c>
      <c r="E690" s="36" t="s">
        <v>592</v>
      </c>
      <c r="F690" s="36" t="s">
        <v>593</v>
      </c>
      <c r="G690" s="36" t="s">
        <v>2</v>
      </c>
      <c r="H690" s="42" t="s">
        <v>90</v>
      </c>
      <c r="I690" s="42" t="s">
        <v>91</v>
      </c>
      <c r="J690" s="42" t="s">
        <v>450</v>
      </c>
      <c r="K690" s="42" t="s">
        <v>27</v>
      </c>
      <c r="L690" s="42" t="s">
        <v>17</v>
      </c>
      <c r="M690" s="42" t="s">
        <v>22</v>
      </c>
      <c r="N690" s="42" t="s">
        <v>19</v>
      </c>
      <c r="O690" s="42" t="s">
        <v>20</v>
      </c>
    </row>
    <row r="691" spans="1:15" ht="15" customHeight="1" x14ac:dyDescent="0.2">
      <c r="A691" s="36">
        <v>2017</v>
      </c>
      <c r="B691" s="36">
        <v>38</v>
      </c>
      <c r="C691" s="36" t="s">
        <v>63</v>
      </c>
      <c r="D691" s="36" t="s">
        <v>51</v>
      </c>
      <c r="E691" s="36" t="s">
        <v>592</v>
      </c>
      <c r="F691" s="36" t="s">
        <v>593</v>
      </c>
      <c r="G691" s="36" t="s">
        <v>2</v>
      </c>
      <c r="H691" s="43" t="s">
        <v>15</v>
      </c>
      <c r="I691" s="43" t="s">
        <v>88</v>
      </c>
      <c r="J691" s="43" t="s">
        <v>89</v>
      </c>
      <c r="K691" s="43" t="s">
        <v>27</v>
      </c>
      <c r="L691" s="43" t="s">
        <v>17</v>
      </c>
      <c r="M691" s="43" t="s">
        <v>22</v>
      </c>
      <c r="N691" s="43" t="s">
        <v>19</v>
      </c>
      <c r="O691" s="43" t="s">
        <v>20</v>
      </c>
    </row>
    <row r="692" spans="1:15" ht="15" customHeight="1" x14ac:dyDescent="0.2">
      <c r="A692" s="36">
        <v>2017</v>
      </c>
      <c r="B692" s="36">
        <v>38</v>
      </c>
      <c r="C692" s="36" t="s">
        <v>63</v>
      </c>
      <c r="D692" s="36" t="s">
        <v>51</v>
      </c>
      <c r="E692" s="36" t="s">
        <v>592</v>
      </c>
      <c r="F692" s="36" t="s">
        <v>593</v>
      </c>
      <c r="G692" s="36" t="s">
        <v>23</v>
      </c>
      <c r="H692" s="42" t="s">
        <v>594</v>
      </c>
      <c r="I692" s="42" t="s">
        <v>707</v>
      </c>
      <c r="J692" s="42" t="s">
        <v>596</v>
      </c>
      <c r="K692" s="42" t="s">
        <v>27</v>
      </c>
      <c r="L692" s="42" t="s">
        <v>17</v>
      </c>
      <c r="M692" s="42" t="s">
        <v>22</v>
      </c>
      <c r="N692" s="42" t="s">
        <v>19</v>
      </c>
      <c r="O692" s="42" t="s">
        <v>40</v>
      </c>
    </row>
    <row r="693" spans="1:15" ht="15" customHeight="1" x14ac:dyDescent="0.2">
      <c r="A693" s="36">
        <v>2017</v>
      </c>
      <c r="B693" s="36">
        <v>38</v>
      </c>
      <c r="C693" s="36" t="s">
        <v>63</v>
      </c>
      <c r="D693" s="36" t="s">
        <v>51</v>
      </c>
      <c r="E693" s="36" t="s">
        <v>592</v>
      </c>
      <c r="F693" s="36" t="s">
        <v>593</v>
      </c>
      <c r="G693" s="36" t="s">
        <v>31</v>
      </c>
      <c r="H693" s="42" t="s">
        <v>597</v>
      </c>
      <c r="I693" s="42" t="s">
        <v>598</v>
      </c>
      <c r="J693" s="42" t="s">
        <v>599</v>
      </c>
      <c r="K693" s="42" t="s">
        <v>27</v>
      </c>
      <c r="L693" s="42" t="s">
        <v>17</v>
      </c>
      <c r="M693" s="42" t="s">
        <v>18</v>
      </c>
      <c r="N693" s="42" t="s">
        <v>19</v>
      </c>
      <c r="O693" s="42" t="s">
        <v>40</v>
      </c>
    </row>
    <row r="694" spans="1:15" ht="15" customHeight="1" x14ac:dyDescent="0.2">
      <c r="A694" s="36">
        <v>2017</v>
      </c>
      <c r="B694" s="36">
        <v>38</v>
      </c>
      <c r="C694" s="36" t="s">
        <v>63</v>
      </c>
      <c r="D694" s="36" t="s">
        <v>51</v>
      </c>
      <c r="E694" s="36" t="s">
        <v>592</v>
      </c>
      <c r="F694" s="36" t="s">
        <v>593</v>
      </c>
      <c r="G694" s="36" t="s">
        <v>31</v>
      </c>
      <c r="H694" s="42" t="s">
        <v>600</v>
      </c>
      <c r="I694" s="42" t="s">
        <v>601</v>
      </c>
      <c r="J694" s="42" t="s">
        <v>602</v>
      </c>
      <c r="K694" s="42" t="s">
        <v>27</v>
      </c>
      <c r="L694" s="42" t="s">
        <v>17</v>
      </c>
      <c r="M694" s="42" t="s">
        <v>22</v>
      </c>
      <c r="N694" s="42" t="s">
        <v>19</v>
      </c>
      <c r="O694" s="42" t="s">
        <v>40</v>
      </c>
    </row>
    <row r="695" spans="1:15" ht="15" customHeight="1" x14ac:dyDescent="0.2">
      <c r="A695" s="36">
        <v>2017</v>
      </c>
      <c r="B695" s="36">
        <v>38</v>
      </c>
      <c r="C695" s="36" t="s">
        <v>63</v>
      </c>
      <c r="D695" s="36" t="s">
        <v>51</v>
      </c>
      <c r="E695" s="36" t="s">
        <v>592</v>
      </c>
      <c r="F695" s="36" t="s">
        <v>593</v>
      </c>
      <c r="G695" s="36" t="s">
        <v>39</v>
      </c>
      <c r="H695" s="42" t="s">
        <v>708</v>
      </c>
      <c r="I695" s="42" t="s">
        <v>709</v>
      </c>
      <c r="J695" s="42" t="s">
        <v>710</v>
      </c>
      <c r="K695" s="42" t="s">
        <v>27</v>
      </c>
      <c r="L695" s="42" t="s">
        <v>17</v>
      </c>
      <c r="M695" s="42" t="s">
        <v>18</v>
      </c>
      <c r="N695" s="42" t="s">
        <v>19</v>
      </c>
      <c r="O695" s="42" t="s">
        <v>40</v>
      </c>
    </row>
    <row r="696" spans="1:15" ht="15" customHeight="1" x14ac:dyDescent="0.2">
      <c r="A696" s="36">
        <v>2017</v>
      </c>
      <c r="B696" s="36">
        <v>38</v>
      </c>
      <c r="C696" s="36" t="s">
        <v>63</v>
      </c>
      <c r="D696" s="36" t="s">
        <v>51</v>
      </c>
      <c r="E696" s="36" t="s">
        <v>592</v>
      </c>
      <c r="F696" s="36" t="s">
        <v>593</v>
      </c>
      <c r="G696" s="36" t="s">
        <v>39</v>
      </c>
      <c r="H696" s="42" t="s">
        <v>457</v>
      </c>
      <c r="I696" s="42" t="s">
        <v>603</v>
      </c>
      <c r="J696" s="42" t="s">
        <v>604</v>
      </c>
      <c r="K696" s="42" t="s">
        <v>27</v>
      </c>
      <c r="L696" s="42" t="s">
        <v>17</v>
      </c>
      <c r="M696" s="42" t="s">
        <v>18</v>
      </c>
      <c r="N696" s="42" t="s">
        <v>19</v>
      </c>
      <c r="O696" s="42" t="s">
        <v>40</v>
      </c>
    </row>
    <row r="697" spans="1:15" ht="15" customHeight="1" x14ac:dyDescent="0.2">
      <c r="A697" s="36">
        <v>2017</v>
      </c>
      <c r="B697" s="36">
        <v>38</v>
      </c>
      <c r="C697" s="36" t="s">
        <v>63</v>
      </c>
      <c r="D697" s="36" t="s">
        <v>51</v>
      </c>
      <c r="E697" s="36" t="s">
        <v>592</v>
      </c>
      <c r="F697" s="36" t="s">
        <v>593</v>
      </c>
      <c r="G697" s="36" t="s">
        <v>39</v>
      </c>
      <c r="H697" s="42" t="s">
        <v>711</v>
      </c>
      <c r="I697" s="42" t="s">
        <v>606</v>
      </c>
      <c r="J697" s="42" t="s">
        <v>607</v>
      </c>
      <c r="K697" s="42" t="s">
        <v>27</v>
      </c>
      <c r="L697" s="42" t="s">
        <v>17</v>
      </c>
      <c r="M697" s="42" t="s">
        <v>18</v>
      </c>
      <c r="N697" s="42" t="s">
        <v>19</v>
      </c>
      <c r="O697" s="42" t="s">
        <v>40</v>
      </c>
    </row>
    <row r="698" spans="1:15" ht="15" customHeight="1" x14ac:dyDescent="0.2">
      <c r="A698" s="36">
        <v>2017</v>
      </c>
      <c r="B698" s="36">
        <v>38</v>
      </c>
      <c r="C698" s="36" t="s">
        <v>63</v>
      </c>
      <c r="D698" s="36" t="s">
        <v>51</v>
      </c>
      <c r="E698" s="36" t="s">
        <v>592</v>
      </c>
      <c r="F698" s="36" t="s">
        <v>593</v>
      </c>
      <c r="G698" s="36" t="s">
        <v>39</v>
      </c>
      <c r="H698" s="42" t="s">
        <v>608</v>
      </c>
      <c r="I698" s="42" t="s">
        <v>609</v>
      </c>
      <c r="J698" s="42" t="s">
        <v>610</v>
      </c>
      <c r="K698" s="42" t="s">
        <v>27</v>
      </c>
      <c r="L698" s="42" t="s">
        <v>17</v>
      </c>
      <c r="M698" s="42" t="s">
        <v>18</v>
      </c>
      <c r="N698" s="42" t="s">
        <v>19</v>
      </c>
      <c r="O698" s="42" t="s">
        <v>40</v>
      </c>
    </row>
    <row r="699" spans="1:15" ht="15" customHeight="1" x14ac:dyDescent="0.2">
      <c r="A699" s="36">
        <v>2017</v>
      </c>
      <c r="B699" s="36">
        <v>38</v>
      </c>
      <c r="C699" s="36" t="s">
        <v>63</v>
      </c>
      <c r="D699" s="36" t="s">
        <v>51</v>
      </c>
      <c r="E699" s="36" t="s">
        <v>592</v>
      </c>
      <c r="F699" s="36" t="s">
        <v>593</v>
      </c>
      <c r="G699" s="36" t="s">
        <v>39</v>
      </c>
      <c r="H699" s="42" t="s">
        <v>611</v>
      </c>
      <c r="I699" s="42" t="s">
        <v>612</v>
      </c>
      <c r="J699" s="42" t="s">
        <v>613</v>
      </c>
      <c r="K699" s="42" t="s">
        <v>27</v>
      </c>
      <c r="L699" s="42" t="s">
        <v>17</v>
      </c>
      <c r="M699" s="42" t="s">
        <v>18</v>
      </c>
      <c r="N699" s="42" t="s">
        <v>19</v>
      </c>
      <c r="O699" s="42" t="s">
        <v>40</v>
      </c>
    </row>
    <row r="700" spans="1:15" ht="15" customHeight="1" x14ac:dyDescent="0.2">
      <c r="A700" s="36">
        <v>2017</v>
      </c>
      <c r="B700" s="36">
        <v>38</v>
      </c>
      <c r="C700" s="36" t="s">
        <v>63</v>
      </c>
      <c r="D700" s="36" t="s">
        <v>51</v>
      </c>
      <c r="E700" s="36" t="s">
        <v>374</v>
      </c>
      <c r="F700" s="36" t="s">
        <v>712</v>
      </c>
      <c r="G700" s="36" t="s">
        <v>2</v>
      </c>
      <c r="H700" s="42" t="s">
        <v>15</v>
      </c>
      <c r="I700" s="42" t="s">
        <v>88</v>
      </c>
      <c r="J700" s="42" t="s">
        <v>89</v>
      </c>
      <c r="K700" s="42" t="s">
        <v>27</v>
      </c>
      <c r="L700" s="42" t="s">
        <v>17</v>
      </c>
      <c r="M700" s="42" t="s">
        <v>22</v>
      </c>
      <c r="N700" s="42" t="s">
        <v>19</v>
      </c>
      <c r="O700" s="42" t="s">
        <v>20</v>
      </c>
    </row>
    <row r="701" spans="1:15" ht="15" customHeight="1" x14ac:dyDescent="0.2">
      <c r="A701" s="36">
        <v>2017</v>
      </c>
      <c r="B701" s="36">
        <v>38</v>
      </c>
      <c r="C701" s="36" t="s">
        <v>63</v>
      </c>
      <c r="D701" s="36" t="s">
        <v>51</v>
      </c>
      <c r="E701" s="36" t="s">
        <v>374</v>
      </c>
      <c r="F701" s="36" t="s">
        <v>712</v>
      </c>
      <c r="G701" s="36" t="s">
        <v>2</v>
      </c>
      <c r="H701" s="43" t="s">
        <v>90</v>
      </c>
      <c r="I701" s="43" t="s">
        <v>91</v>
      </c>
      <c r="J701" s="43" t="s">
        <v>466</v>
      </c>
      <c r="K701" s="43" t="s">
        <v>27</v>
      </c>
      <c r="L701" s="43" t="s">
        <v>17</v>
      </c>
      <c r="M701" s="43" t="s">
        <v>22</v>
      </c>
      <c r="N701" s="43" t="s">
        <v>19</v>
      </c>
      <c r="O701" s="43" t="s">
        <v>20</v>
      </c>
    </row>
    <row r="702" spans="1:15" ht="15" customHeight="1" x14ac:dyDescent="0.2">
      <c r="A702" s="36">
        <v>2017</v>
      </c>
      <c r="B702" s="36">
        <v>38</v>
      </c>
      <c r="C702" s="36" t="s">
        <v>63</v>
      </c>
      <c r="D702" s="36" t="s">
        <v>51</v>
      </c>
      <c r="E702" s="36" t="s">
        <v>374</v>
      </c>
      <c r="F702" s="36" t="s">
        <v>712</v>
      </c>
      <c r="G702" s="36" t="s">
        <v>23</v>
      </c>
      <c r="H702" s="42" t="s">
        <v>376</v>
      </c>
      <c r="I702" s="42" t="s">
        <v>713</v>
      </c>
      <c r="J702" s="42" t="s">
        <v>714</v>
      </c>
      <c r="K702" s="42" t="s">
        <v>27</v>
      </c>
      <c r="L702" s="42" t="s">
        <v>419</v>
      </c>
      <c r="M702" s="42" t="s">
        <v>22</v>
      </c>
      <c r="N702" s="42" t="s">
        <v>19</v>
      </c>
      <c r="O702" s="42" t="s">
        <v>20</v>
      </c>
    </row>
    <row r="703" spans="1:15" ht="15" customHeight="1" x14ac:dyDescent="0.2">
      <c r="A703" s="36">
        <v>2017</v>
      </c>
      <c r="B703" s="36">
        <v>38</v>
      </c>
      <c r="C703" s="36" t="s">
        <v>63</v>
      </c>
      <c r="D703" s="36" t="s">
        <v>51</v>
      </c>
      <c r="E703" s="36" t="s">
        <v>374</v>
      </c>
      <c r="F703" s="36" t="s">
        <v>712</v>
      </c>
      <c r="G703" s="36" t="s">
        <v>23</v>
      </c>
      <c r="H703" s="43" t="s">
        <v>619</v>
      </c>
      <c r="I703" s="43" t="s">
        <v>620</v>
      </c>
      <c r="J703" s="43" t="s">
        <v>715</v>
      </c>
      <c r="K703" s="43" t="s">
        <v>27</v>
      </c>
      <c r="L703" s="43" t="s">
        <v>17</v>
      </c>
      <c r="M703" s="43" t="s">
        <v>22</v>
      </c>
      <c r="N703" s="43" t="s">
        <v>19</v>
      </c>
      <c r="O703" s="43" t="s">
        <v>20</v>
      </c>
    </row>
    <row r="704" spans="1:15" ht="15" customHeight="1" x14ac:dyDescent="0.2">
      <c r="A704" s="36">
        <v>2017</v>
      </c>
      <c r="B704" s="36">
        <v>38</v>
      </c>
      <c r="C704" s="36" t="s">
        <v>63</v>
      </c>
      <c r="D704" s="36" t="s">
        <v>51</v>
      </c>
      <c r="E704" s="36" t="s">
        <v>374</v>
      </c>
      <c r="F704" s="36" t="s">
        <v>712</v>
      </c>
      <c r="G704" s="36" t="s">
        <v>23</v>
      </c>
      <c r="H704" s="42" t="s">
        <v>616</v>
      </c>
      <c r="I704" s="42" t="s">
        <v>617</v>
      </c>
      <c r="J704" s="42" t="s">
        <v>716</v>
      </c>
      <c r="K704" s="42" t="s">
        <v>27</v>
      </c>
      <c r="L704" s="42" t="s">
        <v>17</v>
      </c>
      <c r="M704" s="42" t="s">
        <v>22</v>
      </c>
      <c r="N704" s="42" t="s">
        <v>19</v>
      </c>
      <c r="O704" s="42" t="s">
        <v>20</v>
      </c>
    </row>
    <row r="705" spans="1:15" ht="15" customHeight="1" x14ac:dyDescent="0.2">
      <c r="A705" s="36">
        <v>2017</v>
      </c>
      <c r="B705" s="36">
        <v>38</v>
      </c>
      <c r="C705" s="36" t="s">
        <v>63</v>
      </c>
      <c r="D705" s="36" t="s">
        <v>51</v>
      </c>
      <c r="E705" s="36" t="s">
        <v>374</v>
      </c>
      <c r="F705" s="36" t="s">
        <v>712</v>
      </c>
      <c r="G705" s="36" t="s">
        <v>31</v>
      </c>
      <c r="H705" s="42" t="s">
        <v>380</v>
      </c>
      <c r="I705" s="42" t="s">
        <v>381</v>
      </c>
      <c r="J705" s="42" t="s">
        <v>717</v>
      </c>
      <c r="K705" s="42" t="s">
        <v>27</v>
      </c>
      <c r="L705" s="42" t="s">
        <v>17</v>
      </c>
      <c r="M705" s="42" t="s">
        <v>22</v>
      </c>
      <c r="N705" s="42" t="s">
        <v>19</v>
      </c>
      <c r="O705" s="42" t="s">
        <v>20</v>
      </c>
    </row>
    <row r="706" spans="1:15" ht="15" customHeight="1" x14ac:dyDescent="0.2">
      <c r="A706" s="36">
        <v>2017</v>
      </c>
      <c r="B706" s="36">
        <v>38</v>
      </c>
      <c r="C706" s="36" t="s">
        <v>63</v>
      </c>
      <c r="D706" s="36" t="s">
        <v>51</v>
      </c>
      <c r="E706" s="36" t="s">
        <v>374</v>
      </c>
      <c r="F706" s="36" t="s">
        <v>712</v>
      </c>
      <c r="G706" s="36" t="s">
        <v>39</v>
      </c>
      <c r="H706" s="42" t="s">
        <v>718</v>
      </c>
      <c r="I706" s="42" t="s">
        <v>719</v>
      </c>
      <c r="J706" s="42" t="s">
        <v>720</v>
      </c>
      <c r="K706" s="42" t="s">
        <v>27</v>
      </c>
      <c r="L706" s="42" t="s">
        <v>17</v>
      </c>
      <c r="M706" s="42" t="s">
        <v>18</v>
      </c>
      <c r="N706" s="42" t="s">
        <v>19</v>
      </c>
      <c r="O706" s="42" t="s">
        <v>20</v>
      </c>
    </row>
    <row r="707" spans="1:15" ht="15" customHeight="1" x14ac:dyDescent="0.2">
      <c r="A707" s="36">
        <v>2017</v>
      </c>
      <c r="B707" s="36">
        <v>38</v>
      </c>
      <c r="C707" s="36" t="s">
        <v>63</v>
      </c>
      <c r="D707" s="36" t="s">
        <v>51</v>
      </c>
      <c r="E707" s="36" t="s">
        <v>374</v>
      </c>
      <c r="F707" s="36" t="s">
        <v>712</v>
      </c>
      <c r="G707" s="36" t="s">
        <v>39</v>
      </c>
      <c r="H707" s="42" t="s">
        <v>386</v>
      </c>
      <c r="I707" s="42" t="s">
        <v>721</v>
      </c>
      <c r="J707" s="42" t="s">
        <v>722</v>
      </c>
      <c r="K707" s="42" t="s">
        <v>27</v>
      </c>
      <c r="L707" s="42" t="s">
        <v>17</v>
      </c>
      <c r="M707" s="42" t="s">
        <v>18</v>
      </c>
      <c r="N707" s="42" t="s">
        <v>29</v>
      </c>
      <c r="O707" s="42" t="s">
        <v>20</v>
      </c>
    </row>
    <row r="708" spans="1:15" ht="15" customHeight="1" x14ac:dyDescent="0.2">
      <c r="A708" s="36">
        <v>2017</v>
      </c>
      <c r="B708" s="36">
        <v>38</v>
      </c>
      <c r="C708" s="36" t="s">
        <v>63</v>
      </c>
      <c r="D708" s="36" t="s">
        <v>51</v>
      </c>
      <c r="E708" s="36" t="s">
        <v>374</v>
      </c>
      <c r="F708" s="36" t="s">
        <v>712</v>
      </c>
      <c r="G708" s="36" t="s">
        <v>39</v>
      </c>
      <c r="H708" s="42" t="s">
        <v>628</v>
      </c>
      <c r="I708" s="42" t="s">
        <v>629</v>
      </c>
      <c r="J708" s="42" t="s">
        <v>630</v>
      </c>
      <c r="K708" s="42" t="s">
        <v>27</v>
      </c>
      <c r="L708" s="42" t="s">
        <v>17</v>
      </c>
      <c r="M708" s="42" t="s">
        <v>18</v>
      </c>
      <c r="N708" s="42" t="s">
        <v>19</v>
      </c>
      <c r="O708" s="42" t="s">
        <v>32</v>
      </c>
    </row>
    <row r="709" spans="1:15" ht="15" customHeight="1" x14ac:dyDescent="0.2">
      <c r="A709" s="36">
        <v>2017</v>
      </c>
      <c r="B709" s="36">
        <v>38</v>
      </c>
      <c r="C709" s="36" t="s">
        <v>63</v>
      </c>
      <c r="D709" s="36" t="s">
        <v>51</v>
      </c>
      <c r="E709" s="36" t="s">
        <v>374</v>
      </c>
      <c r="F709" s="36" t="s">
        <v>712</v>
      </c>
      <c r="G709" s="36" t="s">
        <v>39</v>
      </c>
      <c r="H709" s="42" t="s">
        <v>723</v>
      </c>
      <c r="I709" s="42" t="s">
        <v>390</v>
      </c>
      <c r="J709" s="42" t="s">
        <v>631</v>
      </c>
      <c r="K709" s="42" t="s">
        <v>27</v>
      </c>
      <c r="L709" s="42" t="s">
        <v>17</v>
      </c>
      <c r="M709" s="42" t="s">
        <v>18</v>
      </c>
      <c r="N709" s="42" t="s">
        <v>19</v>
      </c>
      <c r="O709" s="42" t="s">
        <v>20</v>
      </c>
    </row>
  </sheetData>
  <dataConsolidate/>
  <mergeCells count="21">
    <mergeCell ref="B8:F8"/>
    <mergeCell ref="B21:B24"/>
    <mergeCell ref="B25:B28"/>
    <mergeCell ref="A2:F2"/>
    <mergeCell ref="B4:F4"/>
    <mergeCell ref="B5:F5"/>
    <mergeCell ref="B6:F6"/>
    <mergeCell ref="B7:F7"/>
    <mergeCell ref="A11:F11"/>
    <mergeCell ref="A13:A14"/>
    <mergeCell ref="A17:F17"/>
    <mergeCell ref="A38:F38"/>
    <mergeCell ref="B29:B32"/>
    <mergeCell ref="A21:A32"/>
    <mergeCell ref="G35:N37"/>
    <mergeCell ref="B63:F63"/>
    <mergeCell ref="B64:F64"/>
    <mergeCell ref="A402:C402"/>
    <mergeCell ref="C106:F106"/>
    <mergeCell ref="A145:C145"/>
    <mergeCell ref="A62:F62"/>
  </mergeCells>
  <hyperlinks>
    <hyperlink ref="B64" r:id="rId1"/>
  </hyperlinks>
  <pageMargins left="0.7" right="0.7" top="0.75" bottom="0.75" header="0.3" footer="0.3"/>
  <pageSetup orientation="portrait" r:id="rId2"/>
  <drawing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342FE7-D590-487F-AA92-322C0596FE32}">
  <ds:schemaRefs>
    <ds:schemaRef ds:uri="http://schemas.microsoft.com/office/infopath/2007/PartnerControls"/>
    <ds:schemaRef ds:uri="http://schemas.openxmlformats.org/package/2006/metadata/core-properties"/>
    <ds:schemaRef ds:uri="http://purl.org/dc/terms/"/>
    <ds:schemaRef ds:uri="http://purl.org/dc/dcmitype/"/>
    <ds:schemaRef ds:uri="http://schemas.microsoft.com/office/2006/documentManagement/types"/>
    <ds:schemaRef ds:uri="http://schemas.microsoft.com/office/2006/metadata/properties"/>
    <ds:schemaRef ds:uri="http://www.w3.org/XML/1998/namespace"/>
    <ds:schemaRef ds:uri="http://purl.org/dc/elements/1.1/"/>
    <ds:schemaRef ds:uri="http://schemas.microsoft.com/sharepoint/v3"/>
  </ds:schemaRefs>
</ds:datastoreItem>
</file>

<file path=customXml/itemProps2.xml><?xml version="1.0" encoding="utf-8"?>
<ds:datastoreItem xmlns:ds="http://schemas.openxmlformats.org/officeDocument/2006/customXml" ds:itemID="{A452A2A1-16CC-4E24-AFBC-B71F633F1E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189E16-0065-4FF7-9537-166F4712AC8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INDICADORES</vt:lpstr>
      <vt:lpstr>Act</vt:lpstr>
      <vt:lpstr>Act!prog_valoracion_del_desempeno__3</vt:lpstr>
      <vt:lpstr>Act!prog_valoracion_del_desempeno__3__1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 Montes Martínez</dc:creator>
  <cp:lastModifiedBy>LAP5ATA</cp:lastModifiedBy>
  <dcterms:created xsi:type="dcterms:W3CDTF">2017-08-24T15:04:10Z</dcterms:created>
  <dcterms:modified xsi:type="dcterms:W3CDTF">2017-11-07T00:53:10Z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