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autoCompressPictures="0" defaultThemeVersion="166925"/>
  <mc:AlternateContent xmlns:mc="http://schemas.openxmlformats.org/markup-compatibility/2006">
    <mc:Choice Requires="x15">
      <x15ac:absPath xmlns:x15ac="http://schemas.microsoft.com/office/spreadsheetml/2010/11/ac" url="D:\Respaldo\Evaluación\2020\MIR 2020\4TRIM\Medios de verificación\"/>
    </mc:Choice>
  </mc:AlternateContent>
  <xr:revisionPtr revIDLastSave="0" documentId="8_{2F32748A-3A1F-4D5C-9673-B1F76A1D577D}" xr6:coauthVersionLast="46" xr6:coauthVersionMax="46" xr10:uidLastSave="{00000000-0000-0000-0000-000000000000}"/>
  <bookViews>
    <workbookView xWindow="-120" yWindow="-120" windowWidth="20730" windowHeight="11160" activeTab="7" xr2:uid="{00000000-000D-0000-FFFF-FFFF00000000}"/>
  </bookViews>
  <sheets>
    <sheet name="4TRIM 2020" sheetId="1" r:id="rId1"/>
    <sheet name="Hoja1" sheetId="2" state="hidden" r:id="rId2"/>
    <sheet name="GIDEIES PIB" sheetId="7" r:id="rId3"/>
    <sheet name="MSD " sheetId="6" r:id="rId4"/>
    <sheet name="IGECTI" sheetId="5" r:id="rId5"/>
    <sheet name="Asesorias" sheetId="8" r:id="rId6"/>
    <sheet name="Evaluaciones " sheetId="10" r:id="rId7"/>
    <sheet name="Hoja8" sheetId="12" r:id="rId8"/>
    <sheet name="Indicadores nuevos" sheetId="3" state="hidden" r:id="rId9"/>
    <sheet name="Propósito" sheetId="4" state="hidden" r:id="rId10"/>
  </sheets>
  <definedNames>
    <definedName name="_xlnm._FilterDatabase" localSheetId="0" hidden="1">'4TRIM 2020'!$A$2:$U$12</definedName>
    <definedName name="_xlnm._FilterDatabase" localSheetId="3" hidden="1">'MSD '!$A$1:$T$91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N1" i="7" l="1"/>
  <c r="H2" i="5" l="1"/>
  <c r="E3" i="5" l="1"/>
  <c r="E2" i="5"/>
  <c r="S8" i="1" l="1"/>
  <c r="F3" i="5"/>
  <c r="G3" i="5" s="1"/>
  <c r="F2" i="5"/>
  <c r="G2" i="5" s="1"/>
  <c r="S12" i="1"/>
  <c r="S11" i="1"/>
  <c r="D27" i="4"/>
  <c r="O3" i="4" s="1"/>
  <c r="M3" i="4" s="1"/>
  <c r="D26" i="4"/>
  <c r="E26" i="4"/>
  <c r="D16" i="4"/>
  <c r="R3" i="4" s="1"/>
  <c r="P3" i="4" s="1"/>
  <c r="D15" i="4"/>
  <c r="E15" i="4"/>
  <c r="W5" i="3"/>
  <c r="X5" i="3" s="1"/>
  <c r="W6" i="3"/>
  <c r="X6" i="3" s="1"/>
  <c r="W7" i="3"/>
  <c r="X7" i="3" s="1"/>
  <c r="W8" i="3"/>
  <c r="X8" i="3" s="1"/>
  <c r="W9" i="3"/>
  <c r="X9" i="3" s="1"/>
  <c r="W10" i="3"/>
  <c r="X10" i="3" s="1"/>
  <c r="W11" i="3"/>
  <c r="X11" i="3" s="1"/>
  <c r="Z11" i="3" s="1"/>
  <c r="Y11" i="3"/>
  <c r="U6" i="3"/>
  <c r="U7" i="3"/>
  <c r="U8" i="3"/>
  <c r="U9" i="3"/>
  <c r="U10" i="3"/>
  <c r="U11" i="3"/>
  <c r="M4" i="3"/>
  <c r="W4" i="3"/>
  <c r="X4" i="3" s="1"/>
  <c r="U5" i="3"/>
  <c r="U4" i="3"/>
  <c r="M6" i="3"/>
  <c r="M5" i="3"/>
  <c r="P12" i="1"/>
  <c r="P11" i="1"/>
  <c r="P9" i="1"/>
  <c r="P8" i="1"/>
  <c r="Q3" i="4"/>
  <c r="N3" i="4"/>
  <c r="E2" i="2"/>
  <c r="F2" i="2" s="1"/>
  <c r="G2" i="2" s="1"/>
  <c r="E3" i="2"/>
  <c r="F3" i="2" s="1"/>
  <c r="G3" i="2" s="1"/>
  <c r="E4" i="2"/>
  <c r="F4" i="2" s="1"/>
  <c r="G4" i="2" s="1"/>
  <c r="Y4" i="3" l="1"/>
  <c r="Z4" i="3" s="1"/>
  <c r="Y5" i="3"/>
  <c r="Z5" i="3" s="1"/>
  <c r="Y7" i="3"/>
  <c r="Z7" i="3" s="1"/>
  <c r="Y9" i="3"/>
  <c r="Z9" i="3" s="1"/>
  <c r="H2" i="2"/>
  <c r="Y10" i="3"/>
  <c r="Z10" i="3" s="1"/>
  <c r="Y8" i="3"/>
  <c r="Z8" i="3" s="1"/>
  <c r="Y6" i="3"/>
  <c r="Z6" i="3" s="1"/>
  <c r="H3" i="2"/>
</calcChain>
</file>

<file path=xl/sharedStrings.xml><?xml version="1.0" encoding="utf-8"?>
<sst xmlns="http://schemas.openxmlformats.org/spreadsheetml/2006/main" count="1609" uniqueCount="279">
  <si>
    <t>4° Trimestre</t>
  </si>
  <si>
    <t>Pp</t>
  </si>
  <si>
    <t>Nombre del programa</t>
  </si>
  <si>
    <t>Nivel</t>
  </si>
  <si>
    <t>Nombre del indicador</t>
  </si>
  <si>
    <t>Definición</t>
  </si>
  <si>
    <t>Método de cálculo</t>
  </si>
  <si>
    <t>Tipo de valor de la meta</t>
  </si>
  <si>
    <t>Unidad de medida</t>
  </si>
  <si>
    <t>Tipo de indicador</t>
  </si>
  <si>
    <t>Dimensión del indicador</t>
  </si>
  <si>
    <t>Frecuencia de medicion</t>
  </si>
  <si>
    <t>Sentido del indicador</t>
  </si>
  <si>
    <t>Meta 
(Programada)</t>
  </si>
  <si>
    <t xml:space="preserve">Numerador
(Programada) </t>
  </si>
  <si>
    <t>Denominador
(Programado)</t>
  </si>
  <si>
    <t xml:space="preserve">Meta
(ajustada) </t>
  </si>
  <si>
    <t>Numerador
(ajustado)</t>
  </si>
  <si>
    <t>Denominador
(ajustado)</t>
  </si>
  <si>
    <t xml:space="preserve">Meta
(Alcanzada) </t>
  </si>
  <si>
    <t>Numerador
(Alcanzada)</t>
  </si>
  <si>
    <t>Denominador
(Alcanzada)</t>
  </si>
  <si>
    <t>Fin</t>
  </si>
  <si>
    <t>Gasto en Investigación Científica y Desarrollo Experimental (GIDE) ejecutado por la Instituciones de Educación Superior (IES) respecto al Producto Interno Bruto (PIB)</t>
  </si>
  <si>
    <t>El indicador es una relación expresada como porcentaje. Fórmula de cálculo: IIIES=GIDEIES/PIB x100, donde: IIIES : Índice de inversión en investigación en instituciones de educación superior GIDEIES: Gasto en investigación y desarrollo experimental ejecutado por las IES en el año de referencia. PIB: Producto Interno Bruto en el año de referencia</t>
  </si>
  <si>
    <t>Absoluto</t>
  </si>
  <si>
    <t>Gestión</t>
  </si>
  <si>
    <t>Eficacia</t>
  </si>
  <si>
    <t>Anual</t>
  </si>
  <si>
    <t>Ascendente</t>
  </si>
  <si>
    <t>Propósito</t>
  </si>
  <si>
    <t>Relativo</t>
  </si>
  <si>
    <t>Estratégico</t>
  </si>
  <si>
    <t>Componente</t>
  </si>
  <si>
    <t>Eficiencia</t>
  </si>
  <si>
    <t>Actividad</t>
  </si>
  <si>
    <t>Porcentaje</t>
  </si>
  <si>
    <t>Semestral</t>
  </si>
  <si>
    <t>Este indicador mide el esfuerzo realizado en investigación científica y desarrollo experimental, mediante el fomento y la ejecución de esta actividad en las instituciones de educación superior (IES) del país, propiciando un efecto multiplicador por las dimensiones de la población escolar de las IES, que representa a las instancias más relevantes del país en la investigación nacional. Este indicador tiene una estrecha vinculación con el compromiso del Gobierno Federal y que se establece con toda precisión en el PND, de alcanzar para el 2018, una inversión del uno por ciento del PIB en investigación científica y tecnológica, donde las IES tienen una participación muy significativa. Está relacionado con la Estrategia 2, del objetivo 6</t>
  </si>
  <si>
    <t>P001</t>
  </si>
  <si>
    <t>Diseño y evaluación de políticas en ciencia, tecnología e innovación</t>
  </si>
  <si>
    <t>Calificación promedio del Modelo Sintético de Información del Desempeño de los programas presupuestarios de CONACYT</t>
  </si>
  <si>
    <t>Mide la calificación promedio de los programas de CONACYT en el Modelo Sintético de Información de Desempeño (MSD). El MSD es un instrumento de valoración que integra, de manera consolidada y sintetizada, información del desempeño a fin de conocer el comportamiento de los programas presupuestarios (Pp) considerando las variables de: Ejercicio del Gasto (PEF), Matriz de Indicadores para Resultados (MIR), Evaluaciones externas del Programa Anual de Evaluación (PAE), Aspectos Susceptibles de Mejora derivados de las Evaluaciones Externas (ASM), Sistema Integral de Información de Padrones de Programas Gubernamentales (SIIPP-G).</t>
  </si>
  <si>
    <t>Suma de las calificaciones obtenidas por los programas presupuestarios de CONACYT en el MSD en el período t-1 / Número de programas presupuestarios de CONACYT calificados en el MSD en el periodo t-1</t>
  </si>
  <si>
    <t>Puntos</t>
  </si>
  <si>
    <t>Porcentaje de informes finales de evaluaciones externas entregados</t>
  </si>
  <si>
    <t>Mide el porcentaje de informes finales de evaluaciones externas mandatadas en el PAE a los programas presupuestarios del CONACYT entregados en el año t, respecto del número de informes finales de evaluaciones externas mandatadas en el PAE a los programas presupuestarios del CONACYT planeados recibir en el año t</t>
  </si>
  <si>
    <t>(Número de informes finales de evaluaciones externas mandatadas en el PAE a los programas presupuestarios del CONACYT entregados en el año t / Número de informes finales de evaluaciones externas mandatadas en el PAE a los programas presupuestarios del CONACYT planeados recibir en el año t) * 100</t>
  </si>
  <si>
    <t>Porcentaje de ASM reportados en SSAS respecto del total de ASM vigentes</t>
  </si>
  <si>
    <t>Mide el porcentaje de Aspectos Susceptibles de Mejora (ASM) que en el semestre t reportados en el SSAS un avance mayor al reportado en el semestre anterior, con relación al total de ASM vigentes en el semestre</t>
  </si>
  <si>
    <t>(Número de ASM reportados en SSAS en el semestre t con un avance mayor al reportado en el semestre t-1 / Número total ASM vigentes en el semestre t) * 100</t>
  </si>
  <si>
    <t>Porcentaje de Matrices de Indicadores para Resultados (MIR) de los programas presupuestarios de CONACYT con recomendaciones internas y externas incorporadas</t>
  </si>
  <si>
    <t>Se mide el porcentaje de Matrices de Indicadores para Resultados (MIR) de los programas presupuestarios de CONACYT con recomendaciones internas (de la unidad responsable o unidad de evaluación de los programas presupuestarios) y externas (de CONEVAL, UED, SFP, ASF, etc.) incorporadas respecto del total de Matrices de Indicadores para Resultados (MIR) de los programas presupuestarios de CONACYT con recomendaciones.</t>
  </si>
  <si>
    <t>(Número de MIR que incorporaron recomendaciones internas y externas en el período t / Número total MIR con recomendaciones en el periodo t) * 100</t>
  </si>
  <si>
    <t>Mide el cambio en el número de descargas del Informe General del Estado de la Ciencia, la Tecnología y la Innovación en México en relación con el año anterior realizadas por medio del Sistema Integrado sobre Información Científica, Desarrollo Tecnológico e Innovación.</t>
  </si>
  <si>
    <t>((Número de descargas del Informe t-1 en el periodo t / Número de descargas del Informe t-2 en el periodo t-1)-1) *100</t>
  </si>
  <si>
    <t>Porcentaje de asesorías proporcionadas a las unidades responsables para la mejora de la MIR de los programas presupuestarios del CONACYT</t>
  </si>
  <si>
    <t>Mide el porcentaje de asesorías que se proporcionadas a las unidades responsables para la mejora de la MIR de los programas presupuestarios del CONACYT durante el año t, respecto del número de asesorías solicitadas durante el mismo año.</t>
  </si>
  <si>
    <t>(Número de asesorías para la mejora de MIR de los Pp del CONACYT realizadas en el año t / Número de de asesorías para la mejora de MIR de los Pp del CONACYT solicitadas en el año t) * 100</t>
  </si>
  <si>
    <t>Porcentaje de días laborables invertidos en el proceso de recopilación, procesamiento e integración de los Informes de Actividades Científicas y Tecnológicas en México</t>
  </si>
  <si>
    <t>Mide el Porcentaje de días laborables utilizados en la recopilación, procesamiento e integración de los Informes de Actividades Científicas y Tecnológicas en México con respecto al número de días laborables utilizados en la recopilación, procesamiento e integración del año anterior.</t>
  </si>
  <si>
    <t>(Número de días invertidos en el proceso de recopilación, procesamiento e integración de los Informes de Actividades Científicas y Tecnológicas en México en el período t/ Número de días invertidos en el proceso de recopilación, procesamiento e integración del Informe de Actividades Científicas y Tecnológicas en México en el período t-1)*100</t>
  </si>
  <si>
    <t>Porcentaje de contratos de evaluaciones externas mandatadas en el Programa Anual de Evaluación (PAE) a los programas presupuestarios del CONACYT formalizados</t>
  </si>
  <si>
    <t>Mide el porcentaje de contratos formalizados para las evaluaciones externas mandatadas en el Programa Anual de Evaluación (PAE) a los programas presupuestarios del CONACYT en el año, respecto del número de evaluaciones externas mandatadas en el PAE a los Pp del CONACYt en el mismo período.</t>
  </si>
  <si>
    <t>(Número de contratos formalizados de evaluaciones externas mandatadas en el PAE a los programas presupuestarios del CONACYT en el año t / Número de evaluaciones externas mandatadas en el PAE a los programas presupuestarios del CONACYT en el año t ) *100</t>
  </si>
  <si>
    <t>Porcentaje de actividades de monitoreo de ASM realizadas</t>
  </si>
  <si>
    <t>Mide el porcentaje de reportes de avance en atención de ASM realizados en el semestre t, respecto del número de reportes de avance en atención de ASM planeados durante el mismo semestre.</t>
  </si>
  <si>
    <t>(Número de actividades de monitoreo de ASM realizadas en el trimestre t/ Número de actividades de monitoreo a atención de ASM planeadas en el trimestre t) *100</t>
  </si>
  <si>
    <t>Justificación</t>
  </si>
  <si>
    <t>Causas</t>
  </si>
  <si>
    <t>Efectos</t>
  </si>
  <si>
    <t>Otros Motivos</t>
  </si>
  <si>
    <t>Se da seguimiento a 5 ASM derivados de evaluaciones de 2019 a los Pp F002 y K010</t>
  </si>
  <si>
    <t>Sin cambios</t>
  </si>
  <si>
    <t xml:space="preserve">Consultas </t>
  </si>
  <si>
    <t>Fecha de publicación</t>
  </si>
  <si>
    <t>Fecha de Consulta</t>
  </si>
  <si>
    <t>Días transcurridos</t>
  </si>
  <si>
    <t>Número de consultas por día</t>
  </si>
  <si>
    <t>Informe General 2017</t>
  </si>
  <si>
    <t>Informe General 2016</t>
  </si>
  <si>
    <t>Informe General 2018</t>
  </si>
  <si>
    <t>Consultas en 2020</t>
  </si>
  <si>
    <t>Indicador</t>
  </si>
  <si>
    <t>Los programas a los que se les realizaron modificaciones fueron el S190, S191 y F002</t>
  </si>
  <si>
    <t>Indicadores</t>
  </si>
  <si>
    <t>Metas 2021</t>
  </si>
  <si>
    <t xml:space="preserve">Meta
Esperada </t>
  </si>
  <si>
    <t>Numerador
Esperado</t>
  </si>
  <si>
    <t>Denominador
Esperado</t>
  </si>
  <si>
    <t>Variación en el número de consultas del Informe de Autoevaluación del Consejo Nacional de Ciencia y Tecnología</t>
  </si>
  <si>
    <t>((Número de descargas del Informe t-1 en el semestre t / Número de descargas del Informe t-2 en el semestre t-1)-1) *100</t>
  </si>
  <si>
    <t>Tasa de variación</t>
  </si>
  <si>
    <t>Semestre 1</t>
  </si>
  <si>
    <t>Semestre2</t>
  </si>
  <si>
    <t>Porcentaje de días laborables invertidos en el proceso de recopilación, procesamiento e integración de los Informes de Autoevaluación</t>
  </si>
  <si>
    <t>Mide el Porcentaje de días laborables utilizados en la recopilación, procesamiento e integración del Informe de Autoevaluación con respecto al número de días laborables utilizados en la recopilación, procesamiento e integración del año anterior.</t>
  </si>
  <si>
    <t>(Número de días invertidos en el proceso de recopilación, procesamiento e integración del Informe de Autoevaluación en el semestre t/ Número de días invertidos en el proceso de recopilación, procesamiento e integración del Informe de Autoevaluación en el semestre t-1)*100</t>
  </si>
  <si>
    <t>Descendente</t>
  </si>
  <si>
    <t>(Número de días invertidos en el proceso de recopilación, procesamiento e integración del Informe de Autoevaluación en el período t/ Número de días invertidos en el proceso de recopilación, procesamiento e integración del Informe de Autoevaluación en el período t-1)*100</t>
  </si>
  <si>
    <r>
      <t xml:space="preserve">Mide el cambio en el número de consultas del Informe de Autoevaluación </t>
    </r>
    <r>
      <rPr>
        <b/>
        <sz val="10"/>
        <color rgb="FFFF0000"/>
        <rFont val="Arial"/>
        <family val="2"/>
      </rPr>
      <t>en relación con el año anterior</t>
    </r>
    <r>
      <rPr>
        <sz val="10"/>
        <rFont val="Arial"/>
        <family val="2"/>
      </rPr>
      <t xml:space="preserve"> realizadas por medio del Sistema Integrado sobre Información Científica, Desarrollo Tecnológico e Innovación.</t>
    </r>
  </si>
  <si>
    <t>Nombre del Informe</t>
  </si>
  <si>
    <t>Número de descargas o consultas</t>
  </si>
  <si>
    <t>Informe de Autoevaluación Ene-Jun 2020</t>
  </si>
  <si>
    <t>Informe de Autoevaluación Ene-Dic 2019</t>
  </si>
  <si>
    <t>Informe de Autoevaluación Ene-Jun 2019</t>
  </si>
  <si>
    <t>Informe de Autoevaluación Ene-Dic 2018</t>
  </si>
  <si>
    <t>Informe de Autoevaluación Ene-Jun 2018</t>
  </si>
  <si>
    <t>Informe de Autoevaluación Ene-Dic 2017</t>
  </si>
  <si>
    <t>Informe de Autoevaluación Ene-Jun 2017</t>
  </si>
  <si>
    <t>Informe de Autoevaluación Ene-Dic 2016</t>
  </si>
  <si>
    <t>Informe de Actividades Ene-Sep 2016</t>
  </si>
  <si>
    <t>Informe de Autoevaluación Ene-Jun 2016</t>
  </si>
  <si>
    <t>Informe de Actividades Ene-Mar 2016</t>
  </si>
  <si>
    <t>Fecha de consulta</t>
  </si>
  <si>
    <t>Fecha de corte 
31/12/2020 
(estimación)</t>
  </si>
  <si>
    <t>Días transcurridos desde su publicación a la fecha de consulta</t>
  </si>
  <si>
    <r>
      <rPr>
        <b/>
        <sz val="9"/>
        <color rgb="FFFF0000"/>
        <rFont val="Inherit"/>
      </rPr>
      <t>Numerador</t>
    </r>
    <r>
      <rPr>
        <b/>
        <sz val="9"/>
        <color rgb="FF201F1E"/>
        <rFont val="Inherit"/>
      </rPr>
      <t xml:space="preserve">
Número de descargas del Informe t-1 en el semestre t </t>
    </r>
  </si>
  <si>
    <r>
      <rPr>
        <b/>
        <sz val="9"/>
        <color rgb="FFFF0000"/>
        <rFont val="Inherit"/>
      </rPr>
      <t xml:space="preserve">Denominador </t>
    </r>
    <r>
      <rPr>
        <b/>
        <sz val="9"/>
        <color rgb="FF201F1E"/>
        <rFont val="Inherit"/>
      </rPr>
      <t xml:space="preserve">
Número de descargas del Informe t-2 en el semestre t-1</t>
    </r>
  </si>
  <si>
    <t>Meta 4° trimestre 2020</t>
  </si>
  <si>
    <t>Dias transcurridos al periodo de reporte del indicador</t>
  </si>
  <si>
    <t>NA</t>
  </si>
  <si>
    <t>Metas 2020</t>
  </si>
  <si>
    <t>Meta 
Aprobada</t>
  </si>
  <si>
    <t>Numerador
Aprobado</t>
  </si>
  <si>
    <t>Denominador
Aprobado</t>
  </si>
  <si>
    <t>Calificación promedio en el Índice de Seguimiento al Desempeño de los programas presupuestarios de CONACYT.</t>
  </si>
  <si>
    <t xml:space="preserve">Mide la calificación promedio de los programas de CONACYT en el Índice de Seguimiento al Desempeño (ISeD). El ISeD tiene como objetivo Generar y difundir información estratégica del desempeño de los Pp del gasto, esta compuesto por 13 variables. </t>
  </si>
  <si>
    <t>Suma de las calificaciones obtenidas por los programas presupuestarios de CONACYT en el ISeD en el período / Número de programas presupuestarios de CONACYT calificados en el ISeD en el periodo</t>
  </si>
  <si>
    <t>Año</t>
  </si>
  <si>
    <t>Programa presupuestario</t>
  </si>
  <si>
    <t>Calificación ISeD</t>
  </si>
  <si>
    <t>2020-2021</t>
  </si>
  <si>
    <t>F002 - Apoyos para actividades científicas, tecnológicas y de innovación</t>
  </si>
  <si>
    <t>P001 - Diseño y evaluación de políticas en ciencia, tecnología e innovación</t>
  </si>
  <si>
    <t>S190 - Becas de posgrado y apoyos a la calidad</t>
  </si>
  <si>
    <t>S191 - Sistema Nacional de Investigadores</t>
  </si>
  <si>
    <t>S192 - Fortalecimiento sectorial de las capacidades científicas, tecnológicas y de innovación</t>
  </si>
  <si>
    <t>S278 - Fomento Regional de las Capacidades Científicas, Tecnológicas y de Innovación</t>
  </si>
  <si>
    <t>E003 - Investigación científica, desarrollo e innovación</t>
  </si>
  <si>
    <t xml:space="preserve">O00 - Actividades de Apoyo a la función pública y buen gobierno </t>
  </si>
  <si>
    <t>M001 - Actividades de apoyo administrativo</t>
  </si>
  <si>
    <t>2019-2020</t>
  </si>
  <si>
    <t>F003 - Programas nacionales estratégicos de ciencia, tecnología y
vinculación con el sector social, público y privado</t>
  </si>
  <si>
    <t>Se alcanza la meta. Sin embargo, se debe considerar lo siguiente: El último dato duro de GIDEIES = 39,344,610.98 (año 2016), el dato estimado para 2020 es de 37201638.74. La diferencia entre el GIDE IES 2016 se debe a los ajustes realizados debido a los complementos. Se consideraron cifras registradas en la ESIDET 2017 con información complementaria que capta el INEGI de ramas industriales de interés nacional, por lo tanto, se realizó un ajuste a los datos registrados en 2014, 2015 y 2016. Se mantiene el dato del PIB estimado por SHCP para 2020 (mayo de 2020), el cual es 24333531487.</t>
  </si>
  <si>
    <t>El valor de la meta alcanzada corresponde a la última calificación obtenida por los Pp del CONACYT en el MSD. Debido a que el MSD se sustituó por el Índice de Seguimiento al Desempeño (ISeD), se ha gestionado ante la UED de SHCP la modificación del indicador para 2021. La solicitud ya está siendo valorada.</t>
  </si>
  <si>
    <t>Se cumplió la meta</t>
  </si>
  <si>
    <t xml:space="preserve">Indicador </t>
  </si>
  <si>
    <t>Justificación metas ajustadas</t>
  </si>
  <si>
    <t>RESPUESTA</t>
  </si>
  <si>
    <t>De acuerdo, dejemos 5.</t>
  </si>
  <si>
    <t xml:space="preserve">El Informe General del Estado de Ciencia, la Tecnología y la Innovación (IGECTI) 2018 se publicó en el mes de octubre de 202. La publicación se retrasó debido a cambios en el contenido de algunos apartados de dicho Informe 2018 y años subsecuentes. Por esta razón, el número de consultas es menor que el IGECTI del 2017, ya que este último tiene más tiempo disponible a la comunidad ciencífica, académica y público en general. </t>
  </si>
  <si>
    <t xml:space="preserve">Durante el 2020 se realizaron adecauciones a las MIR de los Pp S190 y S191. Adicionalmente, y derivado de la Valoración MIR hecha por la SHCP y el CONEVAL, se presentaron modificaciones a los Pp F002, E003 y K010. </t>
  </si>
  <si>
    <t>PEF-MIR</t>
  </si>
  <si>
    <t>n.a.</t>
  </si>
  <si>
    <t>BAJO</t>
  </si>
  <si>
    <t>S/I</t>
  </si>
  <si>
    <t>Programa de Desarrollo Científico y Tecnológico</t>
  </si>
  <si>
    <t>U004</t>
  </si>
  <si>
    <t>Ramos Administrativos</t>
  </si>
  <si>
    <t>Consejo Nacional de Ciencia y Tecnología</t>
  </si>
  <si>
    <t>PEF-MIR-EVA-ASM-SIIPPG</t>
  </si>
  <si>
    <t>Específica de Desempeño</t>
  </si>
  <si>
    <t>MEDIO</t>
  </si>
  <si>
    <t>ALTO</t>
  </si>
  <si>
    <t>Innovación tecnológica para negocios de alto valor agregado, tecnologías precursoras y competitividad de las empresas</t>
  </si>
  <si>
    <t>U003</t>
  </si>
  <si>
    <t>MEDIO ALTO</t>
  </si>
  <si>
    <t>MEDIO BAJO</t>
  </si>
  <si>
    <t>Apoyo a la consolidación Institucional.</t>
  </si>
  <si>
    <t>U002</t>
  </si>
  <si>
    <t>Apoyos para estudios e investigaciones</t>
  </si>
  <si>
    <t>U001</t>
  </si>
  <si>
    <t>Apoyo al Fortalecimiento y Desarrollo de la Infraestructura Científica y Tecnológica</t>
  </si>
  <si>
    <t>S236</t>
  </si>
  <si>
    <t>Fortalecimiento en las Entidades Federativas de las capacidades científicas, tecnológicas y de innovación.</t>
  </si>
  <si>
    <t>S225</t>
  </si>
  <si>
    <t>Fortalecimiento a nivel sectorial de las capacidades científicas, tecnológicas y de innovación</t>
  </si>
  <si>
    <t>S192</t>
  </si>
  <si>
    <t>PEF-MIR-EVA-ASM</t>
  </si>
  <si>
    <t>Sistema Nacional de Investigadores</t>
  </si>
  <si>
    <t>S191</t>
  </si>
  <si>
    <t>Becas de posgrado y otras modalidades de apoyo a la calidad</t>
  </si>
  <si>
    <t>S190</t>
  </si>
  <si>
    <t>Planeación, formulación, diseño, implementación y evaluación de políticas públicas</t>
  </si>
  <si>
    <t>PEF</t>
  </si>
  <si>
    <t>Actividades de apoyo a la función pública y buen gobierno</t>
  </si>
  <si>
    <t>O001</t>
  </si>
  <si>
    <t>Actividades de apoyo administrativo</t>
  </si>
  <si>
    <t>M001</t>
  </si>
  <si>
    <t>Proyectos de infraestructura social de ciencia y tecnología</t>
  </si>
  <si>
    <t>K010</t>
  </si>
  <si>
    <t>PEF-MIR-SIIPPG</t>
  </si>
  <si>
    <t>Apoyos institucionales para actividades científicas, tecnológicas y de innovación.</t>
  </si>
  <si>
    <t>F002</t>
  </si>
  <si>
    <t>PEF-MIR-EVA-SIIPPG</t>
  </si>
  <si>
    <t>Diseño</t>
  </si>
  <si>
    <t>Fomento regional para el desarrollo científico , tecnológico y de innovación.</t>
  </si>
  <si>
    <t>F001</t>
  </si>
  <si>
    <t>Desarrollo tecnológico e innovación y elaboración de publicaciones</t>
  </si>
  <si>
    <t>E002</t>
  </si>
  <si>
    <t>Realización de investigación científica y elaboración de publicaciones</t>
  </si>
  <si>
    <t>E001</t>
  </si>
  <si>
    <t>PEF-MIR/Exento</t>
  </si>
  <si>
    <t>Fondo para Inversiones en Desarrollo Tecnológico</t>
  </si>
  <si>
    <t>R002</t>
  </si>
  <si>
    <t>Mantenimiento de Infraestructura</t>
  </si>
  <si>
    <t>K027</t>
  </si>
  <si>
    <t>Innovación tecnológica para incrementar la productividad de las empresas</t>
  </si>
  <si>
    <t>PEF-MIR-ASM-SIIPPG</t>
  </si>
  <si>
    <t>Fomento Regional de las Capacidades Científicas, Tecnológicas y de Innovación</t>
  </si>
  <si>
    <t>S278</t>
  </si>
  <si>
    <t>Fortalecimiento de la Infraestructura Científica y Tecnológica</t>
  </si>
  <si>
    <t>Fortalecimiento sectorial de las capacidades científicas, tecnológicas y de innovación</t>
  </si>
  <si>
    <t>Becas de posgrado y apoyos a la calidad</t>
  </si>
  <si>
    <t>PEF-MIR-EVA</t>
  </si>
  <si>
    <t>Apoyos para actividades científicas, tecnológicas y de innovación</t>
  </si>
  <si>
    <t>Investigación científica, desarrollo e innovación</t>
  </si>
  <si>
    <t>E003</t>
  </si>
  <si>
    <t>PEF-MIR-PAE-ASM-SIIPPG</t>
  </si>
  <si>
    <t>Evaluación Específica de Desempeño</t>
  </si>
  <si>
    <t>Evaluación de Diseño</t>
  </si>
  <si>
    <t>Evaluación Específica de Desempeño y Evaluación de Diseño</t>
  </si>
  <si>
    <t>PEF-MIR-PAE-ASM</t>
  </si>
  <si>
    <t>PEF-MIR-PAE-SIIPPG</t>
  </si>
  <si>
    <t xml:space="preserve"> PEF  MIR  PAE  ASM  SIIPPG </t>
  </si>
  <si>
    <t>Evaluación Específica de Desempeño y Evaluación de Consistencia y Resultados</t>
  </si>
  <si>
    <t xml:space="preserve"> PEF  MIR  PAE  ASM </t>
  </si>
  <si>
    <t xml:space="preserve"> PEF  MIR </t>
  </si>
  <si>
    <t xml:space="preserve"> PEF  MIR  PAE  SIIPPG </t>
  </si>
  <si>
    <t>ESTIMACION</t>
  </si>
  <si>
    <t>TIPO_EVALUACION</t>
  </si>
  <si>
    <t>MSD_CUAL</t>
  </si>
  <si>
    <t>MSD_CUANT</t>
  </si>
  <si>
    <t>BENEFICIARIOS_CUAL</t>
  </si>
  <si>
    <t>BENEFICIARIOS_CUANT</t>
  </si>
  <si>
    <t>ASM_CUAL</t>
  </si>
  <si>
    <t>ASM_CUANT</t>
  </si>
  <si>
    <t>EVAL_CUAL</t>
  </si>
  <si>
    <t>EVAL_CUANT</t>
  </si>
  <si>
    <t>MIR_CUAL</t>
  </si>
  <si>
    <t>MIR_CUANT</t>
  </si>
  <si>
    <t>PEF_CUAL</t>
  </si>
  <si>
    <t>PEF_CUANT</t>
  </si>
  <si>
    <t>DESC_PP</t>
  </si>
  <si>
    <t>MODALIDAD_PP</t>
  </si>
  <si>
    <t>CLASF_RAMO_DESC</t>
  </si>
  <si>
    <t>DESC_RAMO</t>
  </si>
  <si>
    <t>ID_RAMO</t>
  </si>
  <si>
    <t xml:space="preserve">CICLO </t>
  </si>
  <si>
    <t>P-001</t>
  </si>
  <si>
    <t>Este indicador mide el esfuerzo realizado en investigación científica y desarrollo experimental, mediante el fomento y la ejecución de esta actividad en las instituciones de educación superior (IES) del país, propiciando un efecto multiplicador por las dimensiones de la población escolar de las IES, que representa a las instancias más relevantes del país en la investigación nacional. Este indicador está vinculado con promover el bienestar de la población a través de la investigación, la ciencia y la educación.</t>
  </si>
  <si>
    <t>El indicador es una relación expresada como porcentaje.  Fórmula de cálculo:  IIIES=GIDEIES/PIB x100,     donde:  IIIES : Índice de inversión en investigación en instituciones de educación superior  GIDEIES: Gasto en investigación y desarrollo experimental ejecutado por las IES en el año de referencia.  PIB: Producto Interno Bruto en el año de referencia</t>
  </si>
  <si>
    <t>*</t>
  </si>
  <si>
    <t>Nota: La diferencia entre el GIDE IES 2016 se debe a los ajustes realizados debido a los complementos. Se consideraron cifras registradas en la ESIDET 2017 con información complemetaria que capta el INEGI de ramas industriales de interés nacional, por lo tanto, se realizó un ajuste a los datos registrados en 2014, 2015 y 2016.</t>
  </si>
  <si>
    <t xml:space="preserve">Programa </t>
  </si>
  <si>
    <t>Tipo de asesoría</t>
  </si>
  <si>
    <t>Adecuaciones a la definición y método de cáclulo del indicador "Porcentaje de avance en el Ejercicio del Presupuesto asignado para el Programa presupuestario Becas de Posgrado y Apoyos a la Calidad (Pp.S190)"</t>
  </si>
  <si>
    <t>Modificación del sentido del Indicador "Tasa de crecimiento de los artículos científicos de calidad publicados en revistas indizadas a nivel mundial" y cambio del método de cálculo de los indicadores de componente que miden los estímulos económicos en sus diferentes niveles</t>
  </si>
  <si>
    <t>Adecuaciones en varios indicadores derivado de la valoración MIR hecha por el CONEVAL y que se realizarán en 2021</t>
  </si>
  <si>
    <t>Adecuaciones en varios indicadores derivado de la valoración MIR hecha por el SHCP y que se realizarán en 2021</t>
  </si>
  <si>
    <t>E003 -  Investigación científica, desarrollo e innovación</t>
  </si>
  <si>
    <t>K010 - Proyectos de infraestructura social de ciencia y tecnología</t>
  </si>
  <si>
    <t>Programa Anual de Evaluación</t>
  </si>
  <si>
    <t>Tipo de Evaluación</t>
  </si>
  <si>
    <t>Contrato</t>
  </si>
  <si>
    <t xml:space="preserve">Consistencia y Resultados </t>
  </si>
  <si>
    <t>Procesos</t>
  </si>
  <si>
    <t>C-353/2020
Contrato de prestación del servicio de asesoría para la operación de programas: evluacion de consistencia y resultados del Programa presupuestario (Pp) E003-"Investigación científica, desarrollo e innovación" y Evaluación de Procesos del Programa presupuestario (Pp) P001-"Diseño y evaluación de polítcas en ciencia tecnología e innovación"</t>
  </si>
  <si>
    <t>Institución</t>
  </si>
  <si>
    <t xml:space="preserve">El Colegio de México, A.C. </t>
  </si>
  <si>
    <t>ASM</t>
  </si>
  <si>
    <t>F002 "Apoyos para actividades cientìficas, tecnológicas y de innovación"</t>
  </si>
  <si>
    <t>Generación de Manual de Procesos del Programa</t>
  </si>
  <si>
    <t>Creación de un un buzón de seguimiento para usuarios del Programa</t>
  </si>
  <si>
    <t>Elaboración de una encuesta de satisfacción de beneficiarios</t>
  </si>
  <si>
    <t>Construcción del Documento de Diseño del Programa</t>
  </si>
  <si>
    <t>Optimización de la MIR del Programa</t>
  </si>
  <si>
    <t xml:space="preserve"> K010 "Proyectos de infraestructura social de ciencia y tecnología"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</si>
</sst>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0"/>
    <numFmt numFmtId="165" formatCode="0.0"/>
    <numFmt numFmtId="166" formatCode="#,##0.00;[Red]#,##0.00"/>
  </numFmts>
  <fonts count="30">
    <font>
      <sz val="11"/>
      <color theme="1"/>
      <name val="Calibri"/>
      <family val="2"/>
      <scheme val="minor"/>
    </font>
    <font>
      <sz val="12"/>
      <color theme="1"/>
      <name val="Calibri"/>
      <family val="2"/>
      <charset val="136"/>
      <scheme val="minor"/>
    </font>
    <font>
      <b/>
      <sz val="10"/>
      <color theme="0"/>
      <name val="Verdana"/>
      <family val="2"/>
    </font>
    <font>
      <b/>
      <sz val="11"/>
      <color theme="0"/>
      <name val="Verdana"/>
      <family val="2"/>
    </font>
    <font>
      <sz val="12"/>
      <color theme="1"/>
      <name val="Calibri"/>
      <family val="2"/>
      <scheme val="minor"/>
    </font>
    <font>
      <sz val="12"/>
      <color theme="1"/>
      <name val="Verdana"/>
      <family val="2"/>
    </font>
    <font>
      <sz val="12"/>
      <color rgb="FF000000"/>
      <name val="Verdana"/>
      <family val="2"/>
    </font>
    <font>
      <sz val="12"/>
      <name val="Verdana"/>
      <family val="2"/>
    </font>
    <font>
      <sz val="11"/>
      <color theme="1"/>
      <name val="Calibri"/>
      <family val="2"/>
      <scheme val="minor"/>
    </font>
    <font>
      <b/>
      <sz val="11"/>
      <color theme="1"/>
      <name val="Calibri"/>
      <family val="2"/>
      <scheme val="minor"/>
    </font>
    <font>
      <sz val="10"/>
      <color theme="1"/>
      <name val="Arial"/>
      <family val="2"/>
    </font>
    <font>
      <sz val="10"/>
      <color rgb="FF000000"/>
      <name val="Arial"/>
      <family val="2"/>
    </font>
    <font>
      <sz val="10"/>
      <name val="Arial"/>
      <family val="2"/>
    </font>
    <font>
      <b/>
      <sz val="10"/>
      <color rgb="FFFF0000"/>
      <name val="Arial"/>
      <family val="2"/>
    </font>
    <font>
      <b/>
      <sz val="9"/>
      <color rgb="FF201F1E"/>
      <name val="Inherit"/>
    </font>
    <font>
      <i/>
      <sz val="9"/>
      <color rgb="FF000000"/>
      <name val="Inherit"/>
    </font>
    <font>
      <sz val="11"/>
      <color rgb="FF201F1E"/>
      <name val="Segoe UI"/>
      <family val="2"/>
    </font>
    <font>
      <sz val="9"/>
      <color rgb="FF000000"/>
      <name val="Inherit"/>
    </font>
    <font>
      <b/>
      <sz val="9"/>
      <color rgb="FFFF0000"/>
      <name val="Inherit"/>
    </font>
    <font>
      <sz val="8"/>
      <color theme="1"/>
      <name val="Tahoma"/>
      <family val="2"/>
    </font>
    <font>
      <b/>
      <sz val="10"/>
      <color theme="0"/>
      <name val="Arial"/>
      <family val="2"/>
    </font>
    <font>
      <b/>
      <sz val="10"/>
      <name val="Arial"/>
      <family val="2"/>
    </font>
    <font>
      <b/>
      <sz val="11"/>
      <name val="Calibri"/>
      <family val="2"/>
      <scheme val="minor"/>
    </font>
    <font>
      <sz val="11"/>
      <name val="Calibri"/>
      <family val="2"/>
      <scheme val="minor"/>
    </font>
    <font>
      <u/>
      <sz val="11"/>
      <color theme="10"/>
      <name val="Calibri"/>
      <family val="2"/>
      <scheme val="minor"/>
    </font>
    <font>
      <u/>
      <sz val="11"/>
      <color theme="11"/>
      <name val="Calibri"/>
      <family val="2"/>
      <scheme val="minor"/>
    </font>
    <font>
      <sz val="10"/>
      <color theme="1"/>
      <name val="Verdana"/>
      <family val="2"/>
    </font>
    <font>
      <sz val="10"/>
      <color rgb="FF000000"/>
      <name val="Verdana"/>
      <family val="2"/>
    </font>
    <font>
      <sz val="11"/>
      <color theme="1"/>
      <name val="Montserrat"/>
    </font>
    <font>
      <sz val="11"/>
      <name val="Montserrat"/>
    </font>
  </fonts>
  <fills count="11">
    <fill>
      <patternFill patternType="none"/>
    </fill>
    <fill>
      <patternFill patternType="gray125"/>
    </fill>
    <fill>
      <patternFill patternType="solid">
        <fgColor rgb="FF9D2449"/>
        <bgColor indexed="64"/>
      </patternFill>
    </fill>
    <fill>
      <patternFill patternType="solid">
        <fgColor rgb="FFFFFF00"/>
        <bgColor indexed="64"/>
      </patternFill>
    </fill>
    <fill>
      <patternFill patternType="solid">
        <fgColor rgb="FFFFFFFF"/>
        <bgColor indexed="64"/>
      </patternFill>
    </fill>
    <fill>
      <patternFill patternType="solid">
        <fgColor rgb="FF9B252D"/>
        <bgColor indexed="64"/>
      </patternFill>
    </fill>
    <fill>
      <patternFill patternType="solid">
        <fgColor rgb="FFEDEDED"/>
        <bgColor indexed="64"/>
      </patternFill>
    </fill>
    <fill>
      <patternFill patternType="darkUp"/>
    </fill>
    <fill>
      <patternFill patternType="solid">
        <fgColor rgb="FF002060"/>
        <bgColor indexed="64"/>
      </patternFill>
    </fill>
    <fill>
      <patternFill patternType="solid">
        <fgColor theme="9"/>
        <bgColor indexed="64"/>
      </patternFill>
    </fill>
    <fill>
      <patternFill patternType="solid">
        <fgColor theme="8" tint="0.39997558519241921"/>
        <bgColor indexed="64"/>
      </patternFill>
    </fill>
  </fills>
  <borders count="22">
    <border>
      <left/>
      <right/>
      <top/>
      <bottom/>
      <diagonal/>
    </border>
    <border>
      <left/>
      <right/>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medium">
        <color rgb="FFC9C9C9"/>
      </left>
      <right style="medium">
        <color rgb="FFC9C9C9"/>
      </right>
      <top style="medium">
        <color rgb="FFC9C9C9"/>
      </top>
      <bottom style="thick">
        <color rgb="FFC9C9C9"/>
      </bottom>
      <diagonal/>
    </border>
    <border>
      <left/>
      <right style="medium">
        <color rgb="FFC9C9C9"/>
      </right>
      <top style="medium">
        <color rgb="FFC9C9C9"/>
      </top>
      <bottom style="thick">
        <color rgb="FFC9C9C9"/>
      </bottom>
      <diagonal/>
    </border>
    <border>
      <left style="medium">
        <color rgb="FFC9C9C9"/>
      </left>
      <right style="medium">
        <color rgb="FFC9C9C9"/>
      </right>
      <top/>
      <bottom style="medium">
        <color rgb="FFC9C9C9"/>
      </bottom>
      <diagonal/>
    </border>
    <border>
      <left/>
      <right style="medium">
        <color rgb="FFC9C9C9"/>
      </right>
      <top/>
      <bottom style="medium">
        <color rgb="FFC9C9C9"/>
      </bottom>
      <diagonal/>
    </border>
    <border>
      <left/>
      <right style="medium">
        <color rgb="FFC9C9C9"/>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theme="0"/>
      </left>
      <right style="thin">
        <color theme="0"/>
      </right>
      <top/>
      <bottom/>
      <diagonal/>
    </border>
    <border>
      <left style="thin">
        <color theme="8" tint="0.59996337778862885"/>
      </left>
      <right style="thin">
        <color theme="8" tint="0.59996337778862885"/>
      </right>
      <top style="thin">
        <color theme="8" tint="0.59996337778862885"/>
      </top>
      <bottom style="thin">
        <color theme="8" tint="0.59996337778862885"/>
      </bottom>
      <diagonal/>
    </border>
    <border>
      <left style="thin">
        <color theme="8" tint="0.59996337778862885"/>
      </left>
      <right style="thin">
        <color theme="8" tint="0.59996337778862885"/>
      </right>
      <top/>
      <bottom style="thin">
        <color theme="8" tint="0.59996337778862885"/>
      </bottom>
      <diagonal/>
    </border>
    <border>
      <left/>
      <right/>
      <top/>
      <bottom style="thin">
        <color auto="1"/>
      </bottom>
      <diagonal/>
    </border>
  </borders>
  <cellStyleXfs count="4">
    <xf numFmtId="0" fontId="0" fillId="0" borderId="0"/>
    <xf numFmtId="9" fontId="8" fillId="0" borderId="0" applyFon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cellStyleXfs>
  <cellXfs count="123">
    <xf numFmtId="0" fontId="0" fillId="0" borderId="0" xfId="0"/>
    <xf numFmtId="0" fontId="4" fillId="0" borderId="0" xfId="0" applyFont="1" applyAlignment="1"/>
    <xf numFmtId="0" fontId="3" fillId="2" borderId="5" xfId="0" applyFont="1" applyFill="1" applyBorder="1" applyAlignment="1">
      <alignment horizontal="center" vertical="center" wrapText="1"/>
    </xf>
    <xf numFmtId="0" fontId="5" fillId="0" borderId="6" xfId="0" applyFont="1" applyBorder="1" applyAlignment="1">
      <alignment horizontal="center" vertical="center"/>
    </xf>
    <xf numFmtId="0" fontId="6" fillId="0" borderId="6" xfId="0" applyFont="1" applyBorder="1" applyAlignment="1">
      <alignment horizontal="left" vertical="center"/>
    </xf>
    <xf numFmtId="0" fontId="6" fillId="0" borderId="6" xfId="0" applyFont="1" applyBorder="1" applyAlignment="1">
      <alignment horizontal="center" vertical="center"/>
    </xf>
    <xf numFmtId="0" fontId="5" fillId="0" borderId="6" xfId="0" applyFont="1" applyBorder="1" applyAlignment="1">
      <alignment vertical="center"/>
    </xf>
    <xf numFmtId="0" fontId="5" fillId="0" borderId="6" xfId="0" applyFont="1" applyBorder="1" applyAlignment="1">
      <alignment horizontal="left" vertical="center"/>
    </xf>
    <xf numFmtId="164" fontId="5" fillId="0" borderId="6" xfId="0" applyNumberFormat="1" applyFont="1" applyBorder="1" applyAlignment="1">
      <alignment horizontal="center" vertical="center"/>
    </xf>
    <xf numFmtId="0" fontId="5" fillId="0" borderId="6" xfId="0" applyFont="1" applyBorder="1" applyAlignment="1">
      <alignment horizontal="center"/>
    </xf>
    <xf numFmtId="0" fontId="5" fillId="0" borderId="6" xfId="0" applyFont="1" applyBorder="1" applyAlignment="1">
      <alignment vertical="center" wrapText="1"/>
    </xf>
    <xf numFmtId="14" fontId="0" fillId="0" borderId="0" xfId="0" applyNumberFormat="1"/>
    <xf numFmtId="1" fontId="0" fillId="0" borderId="0" xfId="0" applyNumberFormat="1"/>
    <xf numFmtId="0" fontId="0" fillId="3" borderId="0" xfId="0" applyFill="1"/>
    <xf numFmtId="0" fontId="0" fillId="0" borderId="0" xfId="0" applyAlignment="1">
      <alignment wrapText="1"/>
    </xf>
    <xf numFmtId="0" fontId="5" fillId="0" borderId="6" xfId="0" applyFont="1" applyBorder="1" applyAlignment="1">
      <alignment horizontal="center" wrapText="1"/>
    </xf>
    <xf numFmtId="0" fontId="3" fillId="5" borderId="5" xfId="0" applyFont="1" applyFill="1" applyBorder="1" applyAlignment="1">
      <alignment horizontal="center" vertical="center" wrapText="1"/>
    </xf>
    <xf numFmtId="0" fontId="10" fillId="0" borderId="6" xfId="0" applyFont="1" applyBorder="1" applyAlignment="1">
      <alignment horizontal="center" vertical="center"/>
    </xf>
    <xf numFmtId="0" fontId="11" fillId="0" borderId="6" xfId="0" applyFont="1" applyBorder="1" applyAlignment="1">
      <alignment horizontal="left" vertical="center"/>
    </xf>
    <xf numFmtId="0" fontId="12" fillId="0" borderId="6" xfId="0" applyFont="1" applyBorder="1" applyAlignment="1">
      <alignment horizontal="center" vertical="center"/>
    </xf>
    <xf numFmtId="0" fontId="12" fillId="0" borderId="6" xfId="0" applyFont="1" applyBorder="1" applyAlignment="1">
      <alignment horizontal="left" vertical="center"/>
    </xf>
    <xf numFmtId="2" fontId="0" fillId="0" borderId="6" xfId="0" applyNumberFormat="1" applyBorder="1"/>
    <xf numFmtId="0" fontId="0" fillId="0" borderId="6" xfId="0" applyBorder="1"/>
    <xf numFmtId="165" fontId="0" fillId="0" borderId="6" xfId="0" applyNumberFormat="1" applyBorder="1"/>
    <xf numFmtId="2" fontId="10" fillId="0" borderId="6" xfId="0" applyNumberFormat="1" applyFont="1" applyBorder="1" applyAlignment="1">
      <alignment vertical="center"/>
    </xf>
    <xf numFmtId="0" fontId="12" fillId="0" borderId="6" xfId="0" applyFont="1" applyBorder="1" applyAlignment="1">
      <alignment vertical="center" wrapText="1"/>
    </xf>
    <xf numFmtId="0" fontId="12" fillId="0" borderId="6" xfId="0" applyFont="1" applyBorder="1" applyAlignment="1">
      <alignment horizontal="left" vertical="center" wrapText="1"/>
    </xf>
    <xf numFmtId="0" fontId="14" fillId="4" borderId="8" xfId="0" applyFont="1" applyFill="1" applyBorder="1" applyAlignment="1">
      <alignment vertical="center" wrapText="1"/>
    </xf>
    <xf numFmtId="0" fontId="14" fillId="4" borderId="9" xfId="0" applyFont="1" applyFill="1" applyBorder="1" applyAlignment="1">
      <alignment horizontal="center" vertical="center" wrapText="1"/>
    </xf>
    <xf numFmtId="0" fontId="15" fillId="6" borderId="10" xfId="0" applyFont="1" applyFill="1" applyBorder="1" applyAlignment="1">
      <alignment vertical="center" wrapText="1"/>
    </xf>
    <xf numFmtId="14" fontId="16" fillId="6" borderId="11" xfId="0" applyNumberFormat="1" applyFont="1" applyFill="1" applyBorder="1" applyAlignment="1">
      <alignment horizontal="center" vertical="top" wrapText="1"/>
    </xf>
    <xf numFmtId="0" fontId="16" fillId="6" borderId="11" xfId="0" applyFont="1" applyFill="1" applyBorder="1" applyAlignment="1">
      <alignment horizontal="center" vertical="top" wrapText="1"/>
    </xf>
    <xf numFmtId="14" fontId="16" fillId="4" borderId="11" xfId="0" applyNumberFormat="1" applyFont="1" applyFill="1" applyBorder="1" applyAlignment="1">
      <alignment horizontal="center" vertical="top" wrapText="1"/>
    </xf>
    <xf numFmtId="0" fontId="16" fillId="4" borderId="11" xfId="0" applyFont="1" applyFill="1" applyBorder="1" applyAlignment="1">
      <alignment horizontal="center" vertical="top" wrapText="1"/>
    </xf>
    <xf numFmtId="0" fontId="17" fillId="6" borderId="10" xfId="0" applyFont="1" applyFill="1" applyBorder="1" applyAlignment="1">
      <alignment vertical="center" wrapText="1"/>
    </xf>
    <xf numFmtId="0" fontId="17" fillId="4" borderId="10" xfId="0" applyFont="1" applyFill="1" applyBorder="1" applyAlignment="1">
      <alignment vertical="center" wrapText="1"/>
    </xf>
    <xf numFmtId="0" fontId="0" fillId="0" borderId="0" xfId="0" applyAlignment="1">
      <alignment vertical="center"/>
    </xf>
    <xf numFmtId="0" fontId="14" fillId="4" borderId="12" xfId="0" applyFont="1" applyFill="1" applyBorder="1" applyAlignment="1">
      <alignment horizontal="center" vertical="center" wrapText="1"/>
    </xf>
    <xf numFmtId="14" fontId="0" fillId="0" borderId="0" xfId="0" applyNumberFormat="1" applyAlignment="1">
      <alignment horizontal="center" vertical="center"/>
    </xf>
    <xf numFmtId="0" fontId="0" fillId="0" borderId="0" xfId="0" applyAlignment="1">
      <alignment horizontal="center" vertical="center"/>
    </xf>
    <xf numFmtId="2" fontId="0" fillId="0" borderId="0" xfId="0" applyNumberFormat="1" applyAlignment="1">
      <alignment vertical="center"/>
    </xf>
    <xf numFmtId="0" fontId="12" fillId="0" borderId="6" xfId="0" applyFont="1" applyBorder="1" applyAlignment="1">
      <alignment horizontal="center" vertical="center" wrapText="1"/>
    </xf>
    <xf numFmtId="2" fontId="10" fillId="7" borderId="6" xfId="0" applyNumberFormat="1" applyFont="1" applyFill="1" applyBorder="1" applyAlignment="1">
      <alignment vertical="center"/>
    </xf>
    <xf numFmtId="0" fontId="11" fillId="0" borderId="6" xfId="0" applyFont="1" applyBorder="1" applyAlignment="1">
      <alignment horizontal="left" vertical="center" wrapText="1"/>
    </xf>
    <xf numFmtId="0" fontId="19" fillId="4" borderId="7" xfId="0" applyFont="1" applyFill="1" applyBorder="1" applyAlignment="1">
      <alignment wrapText="1"/>
    </xf>
    <xf numFmtId="165" fontId="10" fillId="0" borderId="6" xfId="0" applyNumberFormat="1" applyFont="1" applyBorder="1" applyAlignment="1">
      <alignment vertical="center"/>
    </xf>
    <xf numFmtId="1" fontId="10" fillId="0" borderId="6" xfId="0" applyNumberFormat="1" applyFont="1" applyBorder="1" applyAlignment="1">
      <alignment vertical="center"/>
    </xf>
    <xf numFmtId="165" fontId="10" fillId="0" borderId="13" xfId="0" applyNumberFormat="1" applyFont="1" applyBorder="1" applyAlignment="1">
      <alignment vertical="center"/>
    </xf>
    <xf numFmtId="1" fontId="10" fillId="0" borderId="14" xfId="0" applyNumberFormat="1" applyFont="1" applyBorder="1" applyAlignment="1">
      <alignment vertical="center"/>
    </xf>
    <xf numFmtId="1" fontId="10" fillId="0" borderId="15" xfId="0" applyNumberFormat="1" applyFont="1" applyBorder="1" applyAlignment="1">
      <alignment vertical="center"/>
    </xf>
    <xf numFmtId="0" fontId="20" fillId="8" borderId="13" xfId="0" applyFont="1" applyFill="1" applyBorder="1" applyAlignment="1">
      <alignment horizontal="center" vertical="center" wrapText="1"/>
    </xf>
    <xf numFmtId="0" fontId="20" fillId="8" borderId="16" xfId="0" applyFont="1" applyFill="1" applyBorder="1" applyAlignment="1">
      <alignment horizontal="center" vertical="center" wrapText="1"/>
    </xf>
    <xf numFmtId="0" fontId="20" fillId="0" borderId="17" xfId="0" applyFont="1" applyBorder="1" applyAlignment="1">
      <alignment horizontal="center" vertical="center" wrapText="1"/>
    </xf>
    <xf numFmtId="0" fontId="20" fillId="0" borderId="0" xfId="0" applyFont="1" applyAlignment="1">
      <alignment horizontal="center" vertical="center" wrapText="1"/>
    </xf>
    <xf numFmtId="0" fontId="12" fillId="0" borderId="0" xfId="0" applyFont="1" applyAlignment="1">
      <alignment horizontal="left" vertical="center"/>
    </xf>
    <xf numFmtId="0" fontId="21" fillId="0" borderId="16"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0" xfId="0" applyFont="1" applyAlignment="1">
      <alignment horizontal="center" vertical="center" wrapText="1"/>
    </xf>
    <xf numFmtId="1" fontId="21" fillId="0" borderId="6" xfId="0" applyNumberFormat="1" applyFont="1" applyBorder="1" applyAlignment="1">
      <alignment horizontal="center" vertical="center" wrapText="1"/>
    </xf>
    <xf numFmtId="1" fontId="22" fillId="0" borderId="6" xfId="0" applyNumberFormat="1" applyFont="1" applyBorder="1" applyAlignment="1">
      <alignment horizontal="center"/>
    </xf>
    <xf numFmtId="4" fontId="23" fillId="0" borderId="0" xfId="0" applyNumberFormat="1" applyFont="1"/>
    <xf numFmtId="166" fontId="23" fillId="0" borderId="0" xfId="1" applyNumberFormat="1" applyFont="1" applyFill="1" applyBorder="1"/>
    <xf numFmtId="166" fontId="23" fillId="0" borderId="0" xfId="0" applyNumberFormat="1" applyFont="1"/>
    <xf numFmtId="4" fontId="12" fillId="0" borderId="0" xfId="0" applyNumberFormat="1" applyFont="1" applyAlignment="1">
      <alignment horizontal="left" vertical="center"/>
    </xf>
    <xf numFmtId="0" fontId="23" fillId="0" borderId="0" xfId="0" applyFont="1"/>
    <xf numFmtId="1" fontId="22" fillId="0" borderId="13" xfId="0" applyNumberFormat="1" applyFont="1" applyBorder="1" applyAlignment="1">
      <alignment horizontal="center"/>
    </xf>
    <xf numFmtId="1" fontId="22" fillId="0" borderId="6" xfId="0" applyNumberFormat="1" applyFont="1" applyBorder="1"/>
    <xf numFmtId="0" fontId="9" fillId="0" borderId="6" xfId="0" applyFont="1" applyBorder="1"/>
    <xf numFmtId="0" fontId="22" fillId="0" borderId="6" xfId="0" applyFont="1" applyBorder="1"/>
    <xf numFmtId="0" fontId="5" fillId="0" borderId="6" xfId="0" applyFont="1" applyFill="1" applyBorder="1" applyAlignment="1">
      <alignment horizontal="center"/>
    </xf>
    <xf numFmtId="0" fontId="5" fillId="0" borderId="6" xfId="0" applyFont="1" applyFill="1" applyBorder="1" applyAlignment="1">
      <alignment horizontal="center" wrapText="1"/>
    </xf>
    <xf numFmtId="2" fontId="5" fillId="0" borderId="6" xfId="0" applyNumberFormat="1" applyFont="1" applyFill="1" applyBorder="1" applyAlignment="1">
      <alignment horizontal="center"/>
    </xf>
    <xf numFmtId="1" fontId="5" fillId="0" borderId="6" xfId="0" applyNumberFormat="1" applyFont="1" applyFill="1" applyBorder="1" applyAlignment="1">
      <alignment horizontal="center"/>
    </xf>
    <xf numFmtId="1" fontId="5" fillId="0" borderId="6" xfId="0" applyNumberFormat="1" applyFont="1" applyFill="1" applyBorder="1" applyAlignment="1">
      <alignment horizontal="center" wrapText="1"/>
    </xf>
    <xf numFmtId="0" fontId="5" fillId="0" borderId="6" xfId="0" applyFont="1" applyFill="1" applyBorder="1" applyAlignment="1">
      <alignment horizontal="center" vertical="center"/>
    </xf>
    <xf numFmtId="0" fontId="6" fillId="0" borderId="6" xfId="0" applyFont="1" applyFill="1" applyBorder="1" applyAlignment="1">
      <alignment horizontal="left" vertical="center"/>
    </xf>
    <xf numFmtId="0" fontId="6" fillId="0" borderId="6" xfId="0" applyFont="1" applyFill="1" applyBorder="1" applyAlignment="1">
      <alignment horizontal="center" vertical="center"/>
    </xf>
    <xf numFmtId="0" fontId="5" fillId="0" borderId="6" xfId="0" applyFont="1" applyFill="1" applyBorder="1" applyAlignment="1">
      <alignment vertical="center" wrapText="1"/>
    </xf>
    <xf numFmtId="0" fontId="5" fillId="0" borderId="6" xfId="0" applyFont="1" applyFill="1" applyBorder="1" applyAlignment="1">
      <alignment vertical="center"/>
    </xf>
    <xf numFmtId="0" fontId="4" fillId="0" borderId="0" xfId="0" applyFont="1" applyFill="1" applyAlignment="1"/>
    <xf numFmtId="0" fontId="0" fillId="0" borderId="0" xfId="0" applyFill="1"/>
    <xf numFmtId="0" fontId="0" fillId="0" borderId="0" xfId="0" applyFill="1" applyAlignment="1">
      <alignment wrapText="1"/>
    </xf>
    <xf numFmtId="0" fontId="5" fillId="0" borderId="6" xfId="0" applyFont="1" applyBorder="1" applyAlignment="1">
      <alignment horizontal="center" vertical="top" wrapText="1"/>
    </xf>
    <xf numFmtId="0" fontId="3" fillId="9" borderId="18" xfId="0" applyFont="1" applyFill="1" applyBorder="1" applyAlignment="1">
      <alignment horizontal="center" vertical="center" wrapText="1"/>
    </xf>
    <xf numFmtId="0" fontId="1" fillId="0" borderId="0" xfId="0" applyFont="1" applyFill="1" applyAlignment="1"/>
    <xf numFmtId="0" fontId="2" fillId="2" borderId="0" xfId="0" applyFont="1" applyFill="1" applyAlignment="1">
      <alignment horizont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0" fontId="2" fillId="2" borderId="4" xfId="0" applyFont="1" applyFill="1" applyBorder="1" applyAlignment="1">
      <alignment horizontal="center" wrapText="1"/>
    </xf>
    <xf numFmtId="0" fontId="3" fillId="2" borderId="1" xfId="0" applyFont="1" applyFill="1" applyBorder="1" applyAlignment="1">
      <alignment horizontal="center" wrapText="1"/>
    </xf>
    <xf numFmtId="0" fontId="2" fillId="5" borderId="0" xfId="0" applyFont="1" applyFill="1" applyAlignment="1">
      <alignment horizontal="center" wrapText="1"/>
    </xf>
    <xf numFmtId="0" fontId="3" fillId="5" borderId="2"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4" xfId="0" applyFont="1" applyFill="1" applyBorder="1" applyAlignment="1">
      <alignment horizontal="center" vertical="center" wrapText="1"/>
    </xf>
    <xf numFmtId="2" fontId="0" fillId="0" borderId="13" xfId="0" applyNumberFormat="1" applyBorder="1" applyAlignment="1">
      <alignment horizontal="center" vertical="center"/>
    </xf>
    <xf numFmtId="2" fontId="0" fillId="0" borderId="14" xfId="0" applyNumberFormat="1" applyBorder="1" applyAlignment="1">
      <alignment horizontal="center" vertical="center"/>
    </xf>
    <xf numFmtId="2" fontId="0" fillId="0" borderId="15" xfId="0" applyNumberFormat="1" applyBorder="1" applyAlignment="1">
      <alignment horizontal="center" vertical="center"/>
    </xf>
    <xf numFmtId="2" fontId="0" fillId="0" borderId="0" xfId="0" applyNumberFormat="1" applyFill="1"/>
    <xf numFmtId="4" fontId="0" fillId="0" borderId="6" xfId="0" applyNumberFormat="1" applyFill="1" applyBorder="1" applyAlignment="1">
      <alignment vertical="center"/>
    </xf>
    <xf numFmtId="0" fontId="7" fillId="0" borderId="6" xfId="0" applyFont="1" applyFill="1" applyBorder="1" applyAlignment="1">
      <alignment vertical="center"/>
    </xf>
    <xf numFmtId="0" fontId="6" fillId="0" borderId="6" xfId="0" applyFont="1" applyFill="1" applyBorder="1" applyAlignment="1">
      <alignment vertical="center"/>
    </xf>
    <xf numFmtId="0" fontId="26" fillId="10" borderId="0" xfId="0" applyFont="1" applyFill="1" applyAlignment="1">
      <alignment horizontal="center" vertical="center"/>
    </xf>
    <xf numFmtId="0" fontId="27" fillId="10" borderId="0" xfId="0" applyFont="1" applyFill="1" applyAlignment="1">
      <alignment vertical="center" wrapText="1"/>
    </xf>
    <xf numFmtId="0" fontId="26" fillId="10" borderId="0" xfId="0" applyFont="1" applyFill="1" applyAlignment="1">
      <alignment vertical="center" wrapText="1"/>
    </xf>
    <xf numFmtId="4" fontId="26" fillId="10" borderId="0" xfId="0" applyNumberFormat="1" applyFont="1" applyFill="1" applyAlignment="1">
      <alignment vertical="center" wrapText="1"/>
    </xf>
    <xf numFmtId="4" fontId="26" fillId="10" borderId="0" xfId="0" applyNumberFormat="1" applyFont="1" applyFill="1" applyAlignment="1">
      <alignment vertical="center"/>
    </xf>
    <xf numFmtId="0" fontId="0" fillId="0" borderId="6" xfId="0" applyBorder="1" applyAlignment="1">
      <alignment horizontal="center" vertical="center"/>
    </xf>
    <xf numFmtId="0" fontId="0" fillId="0" borderId="6" xfId="0" applyBorder="1" applyAlignment="1">
      <alignment wrapText="1"/>
    </xf>
    <xf numFmtId="0" fontId="0" fillId="0" borderId="6" xfId="0" applyBorder="1" applyAlignment="1">
      <alignment vertical="center" wrapText="1"/>
    </xf>
    <xf numFmtId="0" fontId="0" fillId="0" borderId="6" xfId="0" applyBorder="1" applyAlignment="1">
      <alignment horizontal="center" vertical="center" wrapText="1"/>
    </xf>
    <xf numFmtId="0" fontId="0" fillId="0" borderId="19" xfId="0" applyBorder="1" applyAlignment="1">
      <alignment wrapText="1"/>
    </xf>
    <xf numFmtId="0" fontId="0" fillId="0" borderId="19" xfId="0" applyBorder="1"/>
    <xf numFmtId="0" fontId="0" fillId="0" borderId="19" xfId="0" applyBorder="1" applyAlignment="1">
      <alignment horizontal="left" vertical="center" wrapText="1"/>
    </xf>
    <xf numFmtId="0" fontId="0" fillId="0" borderId="19" xfId="0" applyBorder="1" applyAlignment="1">
      <alignment vertical="center"/>
    </xf>
    <xf numFmtId="0" fontId="0" fillId="0" borderId="19" xfId="0" applyBorder="1" applyAlignment="1">
      <alignment horizontal="center" vertical="center"/>
    </xf>
    <xf numFmtId="0" fontId="0" fillId="0" borderId="19" xfId="0" applyBorder="1" applyAlignment="1">
      <alignment vertical="center" wrapText="1"/>
    </xf>
    <xf numFmtId="0" fontId="0" fillId="0" borderId="20" xfId="0" applyBorder="1" applyAlignment="1">
      <alignment vertical="center" wrapText="1"/>
    </xf>
    <xf numFmtId="0" fontId="28" fillId="0" borderId="0" xfId="0" applyFont="1" applyBorder="1" applyAlignment="1">
      <alignment horizontal="left" vertical="center" wrapText="1"/>
    </xf>
    <xf numFmtId="0" fontId="28" fillId="0" borderId="0" xfId="0" applyFont="1" applyBorder="1" applyAlignment="1">
      <alignment horizontal="left" wrapText="1"/>
    </xf>
    <xf numFmtId="0" fontId="29" fillId="0" borderId="0" xfId="0" applyFont="1" applyBorder="1" applyAlignment="1">
      <alignment vertical="center" wrapText="1"/>
    </xf>
    <xf numFmtId="0" fontId="28" fillId="0" borderId="21" xfId="0" applyFont="1" applyBorder="1" applyAlignment="1">
      <alignment horizontal="left" wrapText="1"/>
    </xf>
    <xf numFmtId="0" fontId="29" fillId="0" borderId="21" xfId="0" applyFont="1" applyBorder="1" applyAlignment="1">
      <alignment vertical="center" wrapText="1"/>
    </xf>
    <xf numFmtId="0" fontId="28" fillId="0" borderId="0" xfId="0" applyFont="1" applyAlignment="1">
      <alignment horizontal="center" vertical="center"/>
    </xf>
  </cellXfs>
  <cellStyles count="4">
    <cellStyle name="Hipervínculo" xfId="2" builtinId="8" hidden="1"/>
    <cellStyle name="Hipervínculo visitado" xfId="3" builtinId="9" hidden="1"/>
    <cellStyle name="Normal" xfId="0" builtinId="0"/>
    <cellStyle name="Porcentaje" xfId="1" builtinId="5"/>
  </cellStyles>
  <dxfs count="8">
    <dxf>
      <font>
        <b val="0"/>
        <i val="0"/>
        <strike val="0"/>
        <condense val="0"/>
        <extend val="0"/>
        <outline val="0"/>
        <shadow val="0"/>
        <u val="none"/>
        <vertAlign val="baseline"/>
        <sz val="11"/>
        <color theme="1"/>
        <name val="Montserrat"/>
        <scheme val="none"/>
      </font>
      <alignment horizontal="center" vertical="center" textRotation="0" wrapText="0" indent="0" justifyLastLine="0" shrinkToFit="0" readingOrder="0"/>
    </dxf>
    <dxf>
      <font>
        <b val="0"/>
        <i val="0"/>
        <strike val="0"/>
        <condense val="0"/>
        <extend val="0"/>
        <outline val="0"/>
        <shadow val="0"/>
        <u val="none"/>
        <vertAlign val="baseline"/>
        <sz val="11"/>
        <color auto="1"/>
        <name val="Montserrat"/>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1"/>
        <name val="Montserrat"/>
        <scheme val="none"/>
      </font>
      <alignment horizontal="left" vertical="center" textRotation="0" wrapText="1" indent="0" justifyLastLine="0" shrinkToFit="0" readingOrder="0"/>
    </dxf>
    <dxf>
      <alignment horizontal="general" vertical="center" textRotation="0" wrapText="1" indent="0" justifyLastLine="0" shrinkToFit="0" readingOrder="0"/>
      <border diagonalUp="0" diagonalDown="0" outline="0">
        <left style="thin">
          <color theme="8" tint="0.59996337778862885"/>
        </left>
        <right style="thin">
          <color theme="8" tint="0.59996337778862885"/>
        </right>
        <top style="thin">
          <color theme="8" tint="0.59996337778862885"/>
        </top>
        <bottom style="thin">
          <color theme="8" tint="0.59996337778862885"/>
        </bottom>
      </border>
    </dxf>
    <dxf>
      <border diagonalUp="0" diagonalDown="0" outline="0">
        <left style="thin">
          <color theme="8" tint="0.59996337778862885"/>
        </left>
        <right style="thin">
          <color theme="8" tint="0.59996337778862885"/>
        </right>
        <top style="thin">
          <color theme="8" tint="0.59996337778862885"/>
        </top>
        <bottom style="thin">
          <color theme="8" tint="0.59996337778862885"/>
        </bottom>
      </border>
    </dxf>
    <dxf>
      <alignment vertical="center" textRotation="0" wrapText="1" indent="0" justifyLastLine="0" shrinkToFit="0" readingOrder="0"/>
      <border diagonalUp="0" diagonalDown="0" outline="0">
        <left style="thin">
          <color theme="8" tint="0.59996337778862885"/>
        </left>
        <right style="thin">
          <color theme="8" tint="0.59996337778862885"/>
        </right>
        <top style="thin">
          <color theme="8" tint="0.59996337778862885"/>
        </top>
        <bottom style="thin">
          <color theme="8" tint="0.59996337778862885"/>
        </bottom>
      </border>
    </dxf>
    <dxf>
      <alignment horizontal="center" vertical="center" textRotation="0" wrapText="0" indent="0" justifyLastLine="0" shrinkToFit="0" readingOrder="0"/>
      <border diagonalUp="0" diagonalDown="0" outline="0">
        <left style="thin">
          <color theme="8" tint="0.59996337778862885"/>
        </left>
        <right style="thin">
          <color theme="8" tint="0.59996337778862885"/>
        </right>
        <top style="thin">
          <color theme="8" tint="0.59996337778862885"/>
        </top>
        <bottom style="thin">
          <color theme="8" tint="0.59996337778862885"/>
        </bottom>
      </border>
    </dxf>
    <dxf>
      <alignment horizontal="general" vertical="center" textRotation="0" wrapText="0" indent="0" justifyLastLine="0" shrinkToFit="0" readingOrder="0"/>
      <border diagonalUp="0" diagonalDown="0" outline="0">
        <left style="thin">
          <color theme="8" tint="0.59996337778862885"/>
        </left>
        <right style="thin">
          <color theme="8" tint="0.59996337778862885"/>
        </right>
        <top style="thin">
          <color theme="8" tint="0.59996337778862885"/>
        </top>
        <bottom style="thin">
          <color theme="8" tint="0.59996337778862885"/>
        </bottom>
      </border>
    </dxf>
  </dxfs>
  <tableStyles count="0" defaultTableStyle="TableStyleMedium2" defaultPivotStyle="PivotStyleLight16"/>
  <colors>
    <mruColors>
      <color rgb="FF9D244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14</xdr:col>
      <xdr:colOff>531876</xdr:colOff>
      <xdr:row>59</xdr:row>
      <xdr:rowOff>59741</xdr:rowOff>
    </xdr:to>
    <xdr:pic>
      <xdr:nvPicPr>
        <xdr:cNvPr id="2" name="Imagen 1">
          <a:extLst>
            <a:ext uri="{FF2B5EF4-FFF2-40B4-BE49-F238E27FC236}">
              <a16:creationId xmlns:a16="http://schemas.microsoft.com/office/drawing/2014/main" id="{4B6B6A02-2A43-4CCE-93C1-4F878589CAFD}"/>
            </a:ext>
          </a:extLst>
        </xdr:cNvPr>
        <xdr:cNvPicPr>
          <a:picLocks noChangeAspect="1"/>
        </xdr:cNvPicPr>
      </xdr:nvPicPr>
      <xdr:blipFill>
        <a:blip xmlns:r="http://schemas.openxmlformats.org/officeDocument/2006/relationships" r:embed="rId1"/>
        <a:stretch>
          <a:fillRect/>
        </a:stretch>
      </xdr:blipFill>
      <xdr:spPr>
        <a:xfrm>
          <a:off x="0" y="1097280"/>
          <a:ext cx="12190476" cy="9752381"/>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1B4D953-CF40-479A-8662-02E9AAC111E2}" name="Tabla1" displayName="Tabla1" ref="B2:F4" totalsRowShown="0">
  <autoFilter ref="B2:F4" xr:uid="{8A1A9059-98A7-4668-A436-139368CF0B62}"/>
  <tableColumns count="5">
    <tableColumn id="1" xr3:uid="{FE839531-8B6E-4933-A35C-F7FC1DD07EE2}" name="Programa " dataDxfId="5"/>
    <tableColumn id="2" xr3:uid="{A4053A06-8ABC-4673-A6C1-0919D8C3EFA5}" name="Programa Anual de Evaluación" dataDxfId="6"/>
    <tableColumn id="3" xr3:uid="{58DACA6F-E6F6-48DB-87E4-A90C22E0422B}" name="Tipo de Evaluación" dataDxfId="7"/>
    <tableColumn id="4" xr3:uid="{048E3030-CDA1-40D9-883C-9BB87BE1F0F1}" name="Contrato" dataDxfId="4"/>
    <tableColumn id="6" xr3:uid="{AA9E50F6-4D03-461F-9CBE-C0B183193C5C}" name="Institución" dataDxfId="3"/>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CFEB8F9-C40E-41FB-BDC0-AB1AC76C8C66}" name="Tabla2" displayName="Tabla2" ref="B2:C7" totalsRowShown="0" headerRowDxfId="0">
  <autoFilter ref="B2:C7" xr:uid="{7FCF11B1-9EB8-408C-97F7-E4678AF067A0}"/>
  <tableColumns count="2">
    <tableColumn id="1" xr3:uid="{A1AC0360-1469-4467-AA9E-A7575A4C1064}" name="Programa " dataDxfId="2"/>
    <tableColumn id="2" xr3:uid="{D9CE5AE4-6C00-4E11-8A5D-5E04C0DC0587}" name="ASM" dataDxfId="1"/>
  </tableColumns>
  <tableStyleInfo name="TableStyleLight2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table" Target="../tables/table1.xml"/></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3"/>
  <sheetViews>
    <sheetView zoomScale="70" zoomScaleNormal="70" zoomScalePageLayoutView="150" workbookViewId="0">
      <pane xSplit="4" ySplit="2" topLeftCell="P7" activePane="bottomRight" state="frozen"/>
      <selection pane="topRight" activeCell="E1" sqref="E1"/>
      <selection pane="bottomLeft" activeCell="A3" sqref="A3"/>
      <selection pane="bottomRight" activeCell="W7" sqref="W7"/>
    </sheetView>
  </sheetViews>
  <sheetFormatPr baseColWidth="10" defaultRowHeight="15"/>
  <cols>
    <col min="2" max="2" width="14.7109375" customWidth="1"/>
    <col min="4" max="4" width="29.7109375" customWidth="1"/>
    <col min="5" max="5" width="14.28515625" customWidth="1"/>
    <col min="6" max="6" width="26.42578125" customWidth="1"/>
    <col min="7" max="9" width="11.42578125" customWidth="1"/>
    <col min="10" max="10" width="14.42578125" customWidth="1"/>
    <col min="11" max="11" width="15" customWidth="1"/>
    <col min="12" max="12" width="11.42578125" customWidth="1"/>
    <col min="13" max="13" width="18.7109375" customWidth="1"/>
    <col min="14" max="14" width="17.28515625" customWidth="1"/>
    <col min="15" max="15" width="19.42578125" customWidth="1"/>
    <col min="16" max="17" width="16.42578125" bestFit="1" customWidth="1"/>
    <col min="18" max="20" width="16.7109375" bestFit="1" customWidth="1"/>
    <col min="21" max="21" width="19.7109375" customWidth="1"/>
    <col min="22" max="22" width="43" customWidth="1"/>
    <col min="23" max="24" width="19.7109375" customWidth="1"/>
    <col min="25" max="25" width="19.7109375" style="14" customWidth="1"/>
    <col min="26" max="26" width="23.42578125" customWidth="1"/>
  </cols>
  <sheetData>
    <row r="1" spans="1:26" ht="14.45" customHeight="1">
      <c r="A1" s="85">
        <v>2020</v>
      </c>
      <c r="B1" s="85"/>
      <c r="C1" s="85"/>
      <c r="D1" s="85"/>
      <c r="E1" s="85"/>
      <c r="F1" s="85"/>
      <c r="G1" s="85"/>
      <c r="H1" s="85"/>
      <c r="I1" s="85"/>
      <c r="J1" s="85"/>
      <c r="K1" s="85"/>
      <c r="L1" s="85"/>
      <c r="M1" s="86" t="s">
        <v>0</v>
      </c>
      <c r="N1" s="87"/>
      <c r="O1" s="87"/>
      <c r="P1" s="87"/>
      <c r="Q1" s="87"/>
      <c r="R1" s="87"/>
      <c r="S1" s="87"/>
      <c r="T1" s="87"/>
      <c r="U1" s="88"/>
      <c r="V1" s="89" t="s">
        <v>68</v>
      </c>
      <c r="W1" s="89"/>
      <c r="X1" s="89"/>
    </row>
    <row r="2" spans="1:26" ht="57">
      <c r="A2" s="2" t="s">
        <v>1</v>
      </c>
      <c r="B2" s="2" t="s">
        <v>2</v>
      </c>
      <c r="C2" s="2" t="s">
        <v>3</v>
      </c>
      <c r="D2" s="2" t="s">
        <v>4</v>
      </c>
      <c r="E2" s="2" t="s">
        <v>5</v>
      </c>
      <c r="F2" s="2" t="s">
        <v>6</v>
      </c>
      <c r="G2" s="2" t="s">
        <v>7</v>
      </c>
      <c r="H2" s="2" t="s">
        <v>8</v>
      </c>
      <c r="I2" s="2" t="s">
        <v>9</v>
      </c>
      <c r="J2" s="2" t="s">
        <v>10</v>
      </c>
      <c r="K2" s="2" t="s">
        <v>11</v>
      </c>
      <c r="L2" s="2" t="s">
        <v>12</v>
      </c>
      <c r="M2" s="2" t="s">
        <v>13</v>
      </c>
      <c r="N2" s="2" t="s">
        <v>14</v>
      </c>
      <c r="O2" s="2" t="s">
        <v>15</v>
      </c>
      <c r="P2" s="2" t="s">
        <v>16</v>
      </c>
      <c r="Q2" s="2" t="s">
        <v>17</v>
      </c>
      <c r="R2" s="2" t="s">
        <v>18</v>
      </c>
      <c r="S2" s="2" t="s">
        <v>19</v>
      </c>
      <c r="T2" s="2" t="s">
        <v>20</v>
      </c>
      <c r="U2" s="2" t="s">
        <v>21</v>
      </c>
      <c r="V2" s="2" t="s">
        <v>69</v>
      </c>
      <c r="W2" s="2" t="s">
        <v>70</v>
      </c>
      <c r="X2" s="2" t="s">
        <v>71</v>
      </c>
      <c r="Y2" s="2" t="s">
        <v>148</v>
      </c>
      <c r="Z2" s="83" t="s">
        <v>149</v>
      </c>
    </row>
    <row r="3" spans="1:26" s="1" customFormat="1" ht="268.5" customHeight="1">
      <c r="A3" s="3" t="s">
        <v>39</v>
      </c>
      <c r="B3" s="4" t="s">
        <v>40</v>
      </c>
      <c r="C3" s="5" t="s">
        <v>22</v>
      </c>
      <c r="D3" s="10" t="s">
        <v>23</v>
      </c>
      <c r="E3" s="7" t="s">
        <v>38</v>
      </c>
      <c r="F3" s="7" t="s">
        <v>24</v>
      </c>
      <c r="G3" s="6" t="s">
        <v>25</v>
      </c>
      <c r="H3" s="6" t="s">
        <v>36</v>
      </c>
      <c r="I3" s="6" t="s">
        <v>32</v>
      </c>
      <c r="J3" s="6" t="s">
        <v>27</v>
      </c>
      <c r="K3" s="3" t="s">
        <v>28</v>
      </c>
      <c r="L3" s="6" t="s">
        <v>29</v>
      </c>
      <c r="M3" s="8">
        <v>0.15</v>
      </c>
      <c r="N3" s="3"/>
      <c r="O3" s="3"/>
      <c r="P3" s="8">
        <v>0.15</v>
      </c>
      <c r="Q3" s="3"/>
      <c r="R3" s="3"/>
      <c r="S3" s="8">
        <v>0.15</v>
      </c>
      <c r="T3" s="3">
        <v>37201638.740000002</v>
      </c>
      <c r="U3" s="3">
        <v>24333531487</v>
      </c>
      <c r="V3" s="82" t="s">
        <v>144</v>
      </c>
      <c r="W3" s="9"/>
      <c r="X3" s="9"/>
      <c r="Y3" s="15"/>
    </row>
    <row r="4" spans="1:26" s="79" customFormat="1" ht="165.75">
      <c r="A4" s="74" t="s">
        <v>39</v>
      </c>
      <c r="B4" s="75" t="s">
        <v>40</v>
      </c>
      <c r="C4" s="76" t="s">
        <v>30</v>
      </c>
      <c r="D4" s="77" t="s">
        <v>41</v>
      </c>
      <c r="E4" s="78" t="s">
        <v>42</v>
      </c>
      <c r="F4" s="78" t="s">
        <v>43</v>
      </c>
      <c r="G4" s="78" t="s">
        <v>31</v>
      </c>
      <c r="H4" s="78" t="s">
        <v>44</v>
      </c>
      <c r="I4" s="78" t="s">
        <v>32</v>
      </c>
      <c r="J4" s="78" t="s">
        <v>27</v>
      </c>
      <c r="K4" s="74" t="s">
        <v>28</v>
      </c>
      <c r="L4" s="78" t="s">
        <v>29</v>
      </c>
      <c r="M4" s="74">
        <v>3.83</v>
      </c>
      <c r="N4" s="74">
        <v>38.299999999999997</v>
      </c>
      <c r="O4" s="74">
        <v>10</v>
      </c>
      <c r="P4" s="74">
        <v>3.83</v>
      </c>
      <c r="Q4" s="74">
        <v>38.299999999999997</v>
      </c>
      <c r="R4" s="74">
        <v>10</v>
      </c>
      <c r="S4" s="98">
        <v>4.57</v>
      </c>
      <c r="T4" s="98">
        <v>45.7</v>
      </c>
      <c r="U4" s="98">
        <v>10</v>
      </c>
      <c r="V4" s="70" t="s">
        <v>145</v>
      </c>
      <c r="W4" s="69"/>
      <c r="X4" s="69"/>
      <c r="Y4" s="70"/>
    </row>
    <row r="5" spans="1:26" s="79" customFormat="1" ht="45">
      <c r="A5" s="74" t="s">
        <v>39</v>
      </c>
      <c r="B5" s="75" t="s">
        <v>40</v>
      </c>
      <c r="C5" s="76" t="s">
        <v>33</v>
      </c>
      <c r="D5" s="77" t="s">
        <v>45</v>
      </c>
      <c r="E5" s="78" t="s">
        <v>46</v>
      </c>
      <c r="F5" s="78" t="s">
        <v>47</v>
      </c>
      <c r="G5" s="78" t="s">
        <v>31</v>
      </c>
      <c r="H5" s="78" t="s">
        <v>36</v>
      </c>
      <c r="I5" s="99" t="s">
        <v>26</v>
      </c>
      <c r="J5" s="78" t="s">
        <v>27</v>
      </c>
      <c r="K5" s="74" t="s">
        <v>28</v>
      </c>
      <c r="L5" s="78" t="s">
        <v>29</v>
      </c>
      <c r="M5" s="74">
        <v>100</v>
      </c>
      <c r="N5" s="74">
        <v>2</v>
      </c>
      <c r="O5" s="74">
        <v>2</v>
      </c>
      <c r="P5" s="74">
        <v>100</v>
      </c>
      <c r="Q5" s="74">
        <v>2</v>
      </c>
      <c r="R5" s="74">
        <v>2</v>
      </c>
      <c r="S5" s="74">
        <v>100</v>
      </c>
      <c r="T5" s="74">
        <v>2</v>
      </c>
      <c r="U5" s="74">
        <v>2</v>
      </c>
      <c r="V5" s="74" t="s">
        <v>146</v>
      </c>
      <c r="W5" s="70"/>
      <c r="X5" s="69"/>
      <c r="Y5" s="70" t="s">
        <v>73</v>
      </c>
    </row>
    <row r="6" spans="1:26" s="79" customFormat="1" ht="105.75">
      <c r="A6" s="74" t="s">
        <v>39</v>
      </c>
      <c r="B6" s="75" t="s">
        <v>40</v>
      </c>
      <c r="C6" s="100" t="s">
        <v>33</v>
      </c>
      <c r="D6" s="77" t="s">
        <v>48</v>
      </c>
      <c r="E6" s="78" t="s">
        <v>49</v>
      </c>
      <c r="F6" s="78" t="s">
        <v>50</v>
      </c>
      <c r="G6" s="78" t="s">
        <v>31</v>
      </c>
      <c r="H6" s="78" t="s">
        <v>36</v>
      </c>
      <c r="I6" s="78" t="s">
        <v>26</v>
      </c>
      <c r="J6" s="78" t="s">
        <v>34</v>
      </c>
      <c r="K6" s="74" t="s">
        <v>37</v>
      </c>
      <c r="L6" s="78" t="s">
        <v>29</v>
      </c>
      <c r="M6" s="69">
        <v>100</v>
      </c>
      <c r="N6" s="69">
        <v>6</v>
      </c>
      <c r="O6" s="69">
        <v>6</v>
      </c>
      <c r="P6" s="69">
        <v>100</v>
      </c>
      <c r="Q6" s="69">
        <v>5</v>
      </c>
      <c r="R6" s="69">
        <v>5</v>
      </c>
      <c r="S6" s="69">
        <v>100</v>
      </c>
      <c r="T6" s="69">
        <v>5</v>
      </c>
      <c r="U6" s="69">
        <v>5</v>
      </c>
      <c r="V6" s="74" t="s">
        <v>146</v>
      </c>
      <c r="W6" s="69"/>
      <c r="X6" s="69"/>
      <c r="Y6" s="70" t="s">
        <v>72</v>
      </c>
    </row>
    <row r="7" spans="1:26" s="79" customFormat="1" ht="135">
      <c r="A7" s="74" t="s">
        <v>39</v>
      </c>
      <c r="B7" s="75" t="s">
        <v>40</v>
      </c>
      <c r="C7" s="76" t="s">
        <v>33</v>
      </c>
      <c r="D7" s="77" t="s">
        <v>51</v>
      </c>
      <c r="E7" s="78" t="s">
        <v>52</v>
      </c>
      <c r="F7" s="78" t="s">
        <v>53</v>
      </c>
      <c r="G7" s="78" t="s">
        <v>31</v>
      </c>
      <c r="H7" s="78" t="s">
        <v>36</v>
      </c>
      <c r="I7" s="78" t="s">
        <v>32</v>
      </c>
      <c r="J7" s="78" t="s">
        <v>27</v>
      </c>
      <c r="K7" s="74" t="s">
        <v>28</v>
      </c>
      <c r="L7" s="78" t="s">
        <v>29</v>
      </c>
      <c r="M7" s="74">
        <v>100</v>
      </c>
      <c r="N7" s="74">
        <v>10</v>
      </c>
      <c r="O7" s="74">
        <v>10</v>
      </c>
      <c r="P7" s="69">
        <v>100</v>
      </c>
      <c r="Q7" s="69">
        <v>3</v>
      </c>
      <c r="R7" s="69">
        <v>3</v>
      </c>
      <c r="S7" s="69">
        <v>100</v>
      </c>
      <c r="T7" s="69">
        <v>5</v>
      </c>
      <c r="U7" s="69">
        <v>5</v>
      </c>
      <c r="V7" s="70" t="s">
        <v>152</v>
      </c>
      <c r="W7" s="69"/>
      <c r="X7" s="69"/>
      <c r="Y7" s="70" t="s">
        <v>84</v>
      </c>
      <c r="Z7" s="84" t="s">
        <v>150</v>
      </c>
    </row>
    <row r="8" spans="1:26" s="79" customFormat="1" ht="225.75">
      <c r="A8" s="74" t="s">
        <v>39</v>
      </c>
      <c r="B8" s="75" t="s">
        <v>40</v>
      </c>
      <c r="C8" s="76" t="s">
        <v>33</v>
      </c>
      <c r="D8" s="77" t="s">
        <v>54</v>
      </c>
      <c r="E8" s="78" t="s">
        <v>54</v>
      </c>
      <c r="F8" s="78" t="s">
        <v>55</v>
      </c>
      <c r="G8" s="78" t="s">
        <v>31</v>
      </c>
      <c r="H8" s="78" t="s">
        <v>36</v>
      </c>
      <c r="I8" s="78" t="s">
        <v>26</v>
      </c>
      <c r="J8" s="78" t="s">
        <v>27</v>
      </c>
      <c r="K8" s="74" t="s">
        <v>28</v>
      </c>
      <c r="L8" s="78" t="s">
        <v>29</v>
      </c>
      <c r="M8" s="74">
        <v>106.25</v>
      </c>
      <c r="N8" s="74">
        <v>4250</v>
      </c>
      <c r="O8" s="74">
        <v>4000</v>
      </c>
      <c r="P8" s="71">
        <f>((Q8/R8)-1)*100</f>
        <v>19.139906603961563</v>
      </c>
      <c r="Q8" s="72">
        <v>6078.9378612716764</v>
      </c>
      <c r="R8" s="72">
        <v>5102.3523809523813</v>
      </c>
      <c r="S8" s="71">
        <f>T8/U8*100</f>
        <v>20.253774494057179</v>
      </c>
      <c r="T8" s="72">
        <v>1261</v>
      </c>
      <c r="U8" s="72">
        <v>6226</v>
      </c>
      <c r="V8" s="70" t="s">
        <v>151</v>
      </c>
      <c r="W8" s="69"/>
      <c r="X8" s="69"/>
      <c r="Y8" s="73"/>
      <c r="Z8" s="84"/>
    </row>
    <row r="9" spans="1:26" s="79" customFormat="1" ht="120">
      <c r="A9" s="74" t="s">
        <v>39</v>
      </c>
      <c r="B9" s="75" t="s">
        <v>40</v>
      </c>
      <c r="C9" s="76" t="s">
        <v>35</v>
      </c>
      <c r="D9" s="77" t="s">
        <v>56</v>
      </c>
      <c r="E9" s="78" t="s">
        <v>57</v>
      </c>
      <c r="F9" s="78" t="s">
        <v>58</v>
      </c>
      <c r="G9" s="78" t="s">
        <v>31</v>
      </c>
      <c r="H9" s="78" t="s">
        <v>36</v>
      </c>
      <c r="I9" s="78" t="s">
        <v>26</v>
      </c>
      <c r="J9" s="78" t="s">
        <v>27</v>
      </c>
      <c r="K9" s="74" t="s">
        <v>28</v>
      </c>
      <c r="L9" s="78" t="s">
        <v>29</v>
      </c>
      <c r="M9" s="74">
        <v>100</v>
      </c>
      <c r="N9" s="74">
        <v>5</v>
      </c>
      <c r="O9" s="74">
        <v>5</v>
      </c>
      <c r="P9" s="69">
        <f>Q9/R9*100</f>
        <v>100</v>
      </c>
      <c r="Q9" s="69">
        <v>3</v>
      </c>
      <c r="R9" s="69">
        <v>3</v>
      </c>
      <c r="S9" s="69">
        <v>100</v>
      </c>
      <c r="T9" s="69">
        <v>5</v>
      </c>
      <c r="U9" s="69">
        <v>5</v>
      </c>
      <c r="V9" s="70" t="s">
        <v>152</v>
      </c>
      <c r="W9" s="69"/>
      <c r="X9" s="69"/>
      <c r="Y9" s="70"/>
      <c r="Z9" s="84"/>
    </row>
    <row r="10" spans="1:26" s="79" customFormat="1" ht="150">
      <c r="A10" s="74" t="s">
        <v>39</v>
      </c>
      <c r="B10" s="75" t="s">
        <v>40</v>
      </c>
      <c r="C10" s="76" t="s">
        <v>35</v>
      </c>
      <c r="D10" s="77" t="s">
        <v>59</v>
      </c>
      <c r="E10" s="78" t="s">
        <v>60</v>
      </c>
      <c r="F10" s="78" t="s">
        <v>61</v>
      </c>
      <c r="G10" s="78" t="s">
        <v>31</v>
      </c>
      <c r="H10" s="78" t="s">
        <v>36</v>
      </c>
      <c r="I10" s="78" t="s">
        <v>26</v>
      </c>
      <c r="J10" s="78" t="s">
        <v>34</v>
      </c>
      <c r="K10" s="74" t="s">
        <v>28</v>
      </c>
      <c r="L10" s="78" t="s">
        <v>29</v>
      </c>
      <c r="M10" s="74">
        <v>93.63295880149812</v>
      </c>
      <c r="N10" s="74">
        <v>267</v>
      </c>
      <c r="O10" s="74">
        <v>267</v>
      </c>
      <c r="P10" s="74">
        <v>93.63295880149812</v>
      </c>
      <c r="Q10" s="74">
        <v>267</v>
      </c>
      <c r="R10" s="74">
        <v>267</v>
      </c>
      <c r="S10" s="74">
        <v>93.63295880149812</v>
      </c>
      <c r="T10" s="74">
        <v>267</v>
      </c>
      <c r="U10" s="74">
        <v>267</v>
      </c>
      <c r="V10" s="69" t="s">
        <v>146</v>
      </c>
      <c r="W10" s="69"/>
      <c r="X10" s="69"/>
      <c r="Y10" s="70"/>
    </row>
    <row r="11" spans="1:26" s="79" customFormat="1" ht="120">
      <c r="A11" s="74" t="s">
        <v>39</v>
      </c>
      <c r="B11" s="75" t="s">
        <v>40</v>
      </c>
      <c r="C11" s="76" t="s">
        <v>35</v>
      </c>
      <c r="D11" s="77" t="s">
        <v>62</v>
      </c>
      <c r="E11" s="78" t="s">
        <v>63</v>
      </c>
      <c r="F11" s="78" t="s">
        <v>64</v>
      </c>
      <c r="G11" s="78" t="s">
        <v>31</v>
      </c>
      <c r="H11" s="78" t="s">
        <v>36</v>
      </c>
      <c r="I11" s="78" t="s">
        <v>26</v>
      </c>
      <c r="J11" s="78" t="s">
        <v>27</v>
      </c>
      <c r="K11" s="74" t="s">
        <v>28</v>
      </c>
      <c r="L11" s="78" t="s">
        <v>29</v>
      </c>
      <c r="M11" s="74">
        <v>100</v>
      </c>
      <c r="N11" s="74">
        <v>2</v>
      </c>
      <c r="O11" s="74">
        <v>2</v>
      </c>
      <c r="P11" s="69">
        <f>Q11/R11*100</f>
        <v>100</v>
      </c>
      <c r="Q11" s="69">
        <v>1</v>
      </c>
      <c r="R11" s="69">
        <v>1</v>
      </c>
      <c r="S11" s="69">
        <f>T11/U11*100</f>
        <v>100</v>
      </c>
      <c r="T11" s="69">
        <v>1</v>
      </c>
      <c r="U11" s="69">
        <v>1</v>
      </c>
      <c r="V11" s="69" t="s">
        <v>146</v>
      </c>
      <c r="W11" s="69"/>
      <c r="X11" s="69"/>
      <c r="Y11" s="70"/>
    </row>
    <row r="12" spans="1:26" s="79" customFormat="1" ht="60">
      <c r="A12" s="74" t="s">
        <v>39</v>
      </c>
      <c r="B12" s="75" t="s">
        <v>40</v>
      </c>
      <c r="C12" s="76" t="s">
        <v>35</v>
      </c>
      <c r="D12" s="77" t="s">
        <v>65</v>
      </c>
      <c r="E12" s="78" t="s">
        <v>66</v>
      </c>
      <c r="F12" s="78" t="s">
        <v>67</v>
      </c>
      <c r="G12" s="78" t="s">
        <v>31</v>
      </c>
      <c r="H12" s="78" t="s">
        <v>36</v>
      </c>
      <c r="I12" s="78" t="s">
        <v>26</v>
      </c>
      <c r="J12" s="78" t="s">
        <v>27</v>
      </c>
      <c r="K12" s="78" t="s">
        <v>37</v>
      </c>
      <c r="L12" s="78" t="s">
        <v>29</v>
      </c>
      <c r="M12" s="69">
        <v>100</v>
      </c>
      <c r="N12" s="69">
        <v>6</v>
      </c>
      <c r="O12" s="69">
        <v>6</v>
      </c>
      <c r="P12" s="69">
        <f>Q12/R12*100</f>
        <v>100</v>
      </c>
      <c r="Q12" s="69">
        <v>5</v>
      </c>
      <c r="R12" s="69">
        <v>5</v>
      </c>
      <c r="S12" s="69">
        <f>T12/U12*100</f>
        <v>100</v>
      </c>
      <c r="T12" s="69">
        <v>5</v>
      </c>
      <c r="U12" s="69">
        <v>5</v>
      </c>
      <c r="V12" s="69" t="s">
        <v>146</v>
      </c>
      <c r="W12" s="69"/>
      <c r="X12" s="69"/>
      <c r="Y12" s="70"/>
    </row>
    <row r="13" spans="1:26" s="80" customFormat="1">
      <c r="E13"/>
      <c r="G13"/>
      <c r="H13"/>
      <c r="I13"/>
      <c r="J13"/>
      <c r="K13"/>
      <c r="L13"/>
      <c r="Y13" s="81"/>
    </row>
  </sheetData>
  <autoFilter ref="A2:U12" xr:uid="{00000000-0009-0000-0000-000000000000}"/>
  <mergeCells count="3">
    <mergeCell ref="A1:L1"/>
    <mergeCell ref="M1:U1"/>
    <mergeCell ref="V1:X1"/>
  </mergeCells>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29"/>
  <sheetViews>
    <sheetView workbookViewId="0">
      <selection sqref="A1:XFD1048576"/>
    </sheetView>
  </sheetViews>
  <sheetFormatPr baseColWidth="10" defaultRowHeight="15"/>
  <cols>
    <col min="2" max="2" width="15" customWidth="1"/>
    <col min="3" max="3" width="13.42578125" customWidth="1"/>
    <col min="4" max="4" width="14.7109375" customWidth="1"/>
    <col min="5" max="6" width="13.7109375" customWidth="1"/>
    <col min="7" max="7" width="14.85546875" customWidth="1"/>
    <col min="8" max="8" width="14.140625" customWidth="1"/>
    <col min="10" max="10" width="14.42578125" customWidth="1"/>
    <col min="11" max="11" width="15" customWidth="1"/>
    <col min="13" max="13" width="20" customWidth="1"/>
    <col min="14" max="14" width="19" customWidth="1"/>
    <col min="15" max="15" width="18.7109375" customWidth="1"/>
    <col min="16" max="16" width="19.7109375" customWidth="1"/>
    <col min="17" max="17" width="18.140625" customWidth="1"/>
    <col min="18" max="18" width="18.7109375" customWidth="1"/>
  </cols>
  <sheetData>
    <row r="1" spans="1:18" ht="14.45" customHeight="1">
      <c r="A1" s="90" t="s">
        <v>85</v>
      </c>
      <c r="B1" s="90"/>
      <c r="C1" s="90"/>
      <c r="D1" s="90"/>
      <c r="E1" s="90"/>
      <c r="F1" s="90"/>
      <c r="G1" s="90"/>
      <c r="H1" s="90"/>
      <c r="I1" s="90"/>
      <c r="J1" s="90"/>
      <c r="K1" s="90"/>
      <c r="L1" s="90"/>
      <c r="M1" s="91" t="s">
        <v>122</v>
      </c>
      <c r="N1" s="92"/>
      <c r="O1" s="93"/>
      <c r="P1" s="91" t="s">
        <v>86</v>
      </c>
      <c r="Q1" s="92"/>
      <c r="R1" s="93"/>
    </row>
    <row r="2" spans="1:18" ht="57">
      <c r="A2" s="16" t="s">
        <v>1</v>
      </c>
      <c r="B2" s="16" t="s">
        <v>2</v>
      </c>
      <c r="C2" s="16" t="s">
        <v>3</v>
      </c>
      <c r="D2" s="16" t="s">
        <v>4</v>
      </c>
      <c r="E2" s="16" t="s">
        <v>5</v>
      </c>
      <c r="F2" s="16" t="s">
        <v>6</v>
      </c>
      <c r="G2" s="16" t="s">
        <v>7</v>
      </c>
      <c r="H2" s="16" t="s">
        <v>8</v>
      </c>
      <c r="I2" s="16" t="s">
        <v>9</v>
      </c>
      <c r="J2" s="16" t="s">
        <v>10</v>
      </c>
      <c r="K2" s="16" t="s">
        <v>11</v>
      </c>
      <c r="L2" s="16" t="s">
        <v>12</v>
      </c>
      <c r="M2" s="16" t="s">
        <v>123</v>
      </c>
      <c r="N2" s="16" t="s">
        <v>124</v>
      </c>
      <c r="O2" s="16" t="s">
        <v>125</v>
      </c>
      <c r="P2" s="16" t="s">
        <v>87</v>
      </c>
      <c r="Q2" s="16" t="s">
        <v>88</v>
      </c>
      <c r="R2" s="16" t="s">
        <v>89</v>
      </c>
    </row>
    <row r="3" spans="1:18" ht="180">
      <c r="A3" s="17" t="s">
        <v>39</v>
      </c>
      <c r="B3" s="18" t="s">
        <v>40</v>
      </c>
      <c r="C3" s="18" t="s">
        <v>30</v>
      </c>
      <c r="D3" s="43" t="s">
        <v>126</v>
      </c>
      <c r="E3" s="44" t="s">
        <v>127</v>
      </c>
      <c r="F3" s="18" t="s">
        <v>128</v>
      </c>
      <c r="G3" s="18" t="s">
        <v>31</v>
      </c>
      <c r="H3" s="18" t="s">
        <v>36</v>
      </c>
      <c r="I3" s="18" t="s">
        <v>32</v>
      </c>
      <c r="J3" s="18" t="s">
        <v>27</v>
      </c>
      <c r="K3" s="18" t="s">
        <v>28</v>
      </c>
      <c r="L3" s="18" t="s">
        <v>29</v>
      </c>
      <c r="M3" s="45">
        <f>N3/O3</f>
        <v>70.599999999999994</v>
      </c>
      <c r="N3" s="46">
        <f>D26</f>
        <v>706</v>
      </c>
      <c r="O3" s="46">
        <f>D27</f>
        <v>10</v>
      </c>
      <c r="P3" s="47">
        <f>Q3/R3</f>
        <v>78.444444444444443</v>
      </c>
      <c r="Q3" s="48">
        <f>D15</f>
        <v>706</v>
      </c>
      <c r="R3" s="49">
        <f>D16</f>
        <v>9</v>
      </c>
    </row>
    <row r="6" spans="1:18" ht="25.5">
      <c r="A6" t="s">
        <v>129</v>
      </c>
      <c r="B6" s="50" t="s">
        <v>130</v>
      </c>
      <c r="C6" s="51" t="s">
        <v>131</v>
      </c>
      <c r="D6" s="52"/>
      <c r="E6" s="53"/>
      <c r="F6" s="53"/>
      <c r="G6" s="53"/>
      <c r="H6" s="53"/>
      <c r="I6" s="53"/>
    </row>
    <row r="7" spans="1:18">
      <c r="A7" t="s">
        <v>132</v>
      </c>
      <c r="B7" s="54" t="s">
        <v>133</v>
      </c>
      <c r="C7" s="55">
        <v>77</v>
      </c>
      <c r="D7" s="56"/>
      <c r="E7" s="57"/>
      <c r="F7" s="57"/>
      <c r="G7" s="57"/>
      <c r="H7" s="57"/>
      <c r="I7" s="57"/>
    </row>
    <row r="8" spans="1:18">
      <c r="A8" t="s">
        <v>132</v>
      </c>
      <c r="B8" s="54" t="s">
        <v>134</v>
      </c>
      <c r="C8" s="55">
        <v>90</v>
      </c>
      <c r="D8" s="56"/>
      <c r="E8" s="57"/>
      <c r="F8" s="57"/>
      <c r="G8" s="57"/>
      <c r="H8" s="57"/>
      <c r="I8" s="57"/>
    </row>
    <row r="9" spans="1:18">
      <c r="A9" t="s">
        <v>132</v>
      </c>
      <c r="B9" s="54" t="s">
        <v>135</v>
      </c>
      <c r="C9" s="55">
        <v>98</v>
      </c>
      <c r="D9" s="56"/>
      <c r="E9" s="57"/>
      <c r="F9" s="57"/>
      <c r="G9" s="57"/>
      <c r="H9" s="57"/>
      <c r="I9" s="57"/>
    </row>
    <row r="10" spans="1:18">
      <c r="A10" t="s">
        <v>132</v>
      </c>
      <c r="B10" s="54" t="s">
        <v>136</v>
      </c>
      <c r="C10" s="55">
        <v>96</v>
      </c>
      <c r="D10" s="56"/>
      <c r="E10" s="57"/>
      <c r="F10" s="57"/>
      <c r="G10" s="57"/>
      <c r="H10" s="57"/>
      <c r="I10" s="57"/>
    </row>
    <row r="11" spans="1:18">
      <c r="A11" t="s">
        <v>132</v>
      </c>
      <c r="B11" s="20" t="s">
        <v>137</v>
      </c>
      <c r="C11" s="55">
        <v>89</v>
      </c>
      <c r="D11" s="56"/>
      <c r="E11" s="57"/>
      <c r="F11" s="57"/>
      <c r="G11" s="57"/>
      <c r="H11" s="57"/>
      <c r="I11" s="57"/>
    </row>
    <row r="12" spans="1:18">
      <c r="A12" t="s">
        <v>132</v>
      </c>
      <c r="B12" s="54" t="s">
        <v>138</v>
      </c>
      <c r="C12" s="55">
        <v>76</v>
      </c>
      <c r="D12" s="56"/>
      <c r="E12" s="57"/>
      <c r="F12" s="57"/>
      <c r="G12" s="57"/>
      <c r="H12" s="57"/>
      <c r="I12" s="57"/>
    </row>
    <row r="13" spans="1:18">
      <c r="A13" t="s">
        <v>132</v>
      </c>
      <c r="B13" s="54" t="s">
        <v>139</v>
      </c>
      <c r="C13" s="55">
        <v>92</v>
      </c>
      <c r="D13" s="56"/>
      <c r="E13" s="57"/>
      <c r="F13" s="57"/>
      <c r="G13" s="57"/>
      <c r="H13" s="57"/>
      <c r="I13" s="57"/>
    </row>
    <row r="14" spans="1:18">
      <c r="A14" t="s">
        <v>132</v>
      </c>
      <c r="B14" s="54" t="s">
        <v>140</v>
      </c>
      <c r="C14" s="55">
        <v>44</v>
      </c>
      <c r="D14" s="56"/>
      <c r="E14" s="57"/>
      <c r="F14" s="57"/>
      <c r="G14" s="57"/>
      <c r="H14" s="57"/>
      <c r="I14" s="57"/>
    </row>
    <row r="15" spans="1:18">
      <c r="A15" t="s">
        <v>132</v>
      </c>
      <c r="B15" s="54" t="s">
        <v>141</v>
      </c>
      <c r="C15" s="55">
        <v>44</v>
      </c>
      <c r="D15" s="56">
        <f>SUM(C7:C15)</f>
        <v>706</v>
      </c>
      <c r="E15" s="56">
        <f>D15/D16</f>
        <v>78.444444444444443</v>
      </c>
      <c r="F15" s="57"/>
      <c r="G15" s="57"/>
      <c r="H15" s="57"/>
      <c r="I15" s="57"/>
    </row>
    <row r="16" spans="1:18">
      <c r="B16" s="54"/>
      <c r="C16" s="55"/>
      <c r="D16" s="55">
        <f>COUNT(C7:C15)</f>
        <v>9</v>
      </c>
      <c r="E16" s="55"/>
      <c r="F16" s="57"/>
      <c r="G16" s="57"/>
      <c r="H16" s="57"/>
      <c r="I16" s="57"/>
    </row>
    <row r="17" spans="1:9">
      <c r="A17" s="22" t="s">
        <v>142</v>
      </c>
      <c r="B17" s="20" t="s">
        <v>133</v>
      </c>
      <c r="C17" s="58">
        <v>77</v>
      </c>
      <c r="D17" s="57"/>
      <c r="E17" s="57"/>
      <c r="F17" s="57"/>
      <c r="G17" s="57"/>
      <c r="H17" s="57"/>
      <c r="I17" s="57"/>
    </row>
    <row r="18" spans="1:9">
      <c r="A18" s="22" t="s">
        <v>142</v>
      </c>
      <c r="B18" s="20" t="s">
        <v>143</v>
      </c>
      <c r="C18" s="58">
        <v>0</v>
      </c>
      <c r="D18" s="57"/>
      <c r="E18" s="57"/>
      <c r="F18" s="57"/>
      <c r="G18" s="57"/>
      <c r="H18" s="57"/>
      <c r="I18" s="57"/>
    </row>
    <row r="19" spans="1:9">
      <c r="A19" s="22" t="s">
        <v>142</v>
      </c>
      <c r="B19" s="20" t="s">
        <v>134</v>
      </c>
      <c r="C19" s="58">
        <v>90</v>
      </c>
      <c r="D19" s="57"/>
      <c r="E19" s="57"/>
      <c r="F19" s="57"/>
      <c r="G19" s="57"/>
      <c r="H19" s="57"/>
      <c r="I19" s="57"/>
    </row>
    <row r="20" spans="1:9">
      <c r="A20" s="22" t="s">
        <v>142</v>
      </c>
      <c r="B20" s="20" t="s">
        <v>135</v>
      </c>
      <c r="C20" s="58">
        <v>98</v>
      </c>
      <c r="D20" s="57"/>
      <c r="E20" s="57"/>
      <c r="F20" s="57"/>
      <c r="G20" s="57"/>
      <c r="H20" s="57"/>
      <c r="I20" s="57"/>
    </row>
    <row r="21" spans="1:9">
      <c r="A21" s="22" t="s">
        <v>142</v>
      </c>
      <c r="B21" s="20" t="s">
        <v>136</v>
      </c>
      <c r="C21" s="58">
        <v>96</v>
      </c>
      <c r="D21" s="57"/>
      <c r="E21" s="57"/>
      <c r="F21" s="57"/>
      <c r="G21" s="57"/>
      <c r="H21" s="57"/>
      <c r="I21" s="57"/>
    </row>
    <row r="22" spans="1:9">
      <c r="A22" s="22" t="s">
        <v>142</v>
      </c>
      <c r="B22" s="20" t="s">
        <v>137</v>
      </c>
      <c r="C22" s="59">
        <v>89</v>
      </c>
      <c r="D22" s="60"/>
      <c r="E22" s="60"/>
      <c r="F22" s="61"/>
      <c r="G22" s="62"/>
      <c r="H22" s="63"/>
      <c r="I22" s="63"/>
    </row>
    <row r="23" spans="1:9">
      <c r="A23" s="22" t="s">
        <v>142</v>
      </c>
      <c r="B23" s="20" t="s">
        <v>138</v>
      </c>
      <c r="C23" s="58">
        <v>76</v>
      </c>
      <c r="D23" s="57"/>
      <c r="E23" s="57"/>
      <c r="F23" s="57"/>
      <c r="G23" s="57"/>
      <c r="H23" s="57"/>
      <c r="I23" s="57"/>
    </row>
    <row r="24" spans="1:9">
      <c r="A24" s="22" t="s">
        <v>142</v>
      </c>
      <c r="B24" s="20" t="s">
        <v>139</v>
      </c>
      <c r="C24" s="58">
        <v>92</v>
      </c>
      <c r="D24" s="57"/>
      <c r="E24" s="57"/>
      <c r="F24" s="57"/>
      <c r="G24" s="57"/>
      <c r="H24" s="57"/>
      <c r="I24" s="57"/>
    </row>
    <row r="25" spans="1:9">
      <c r="A25" s="22" t="s">
        <v>142</v>
      </c>
      <c r="B25" s="20" t="s">
        <v>140</v>
      </c>
      <c r="C25" s="59">
        <v>44</v>
      </c>
      <c r="D25" s="64"/>
      <c r="E25" s="64"/>
      <c r="F25" s="64"/>
      <c r="G25" s="64"/>
      <c r="H25" s="64"/>
      <c r="I25" s="64"/>
    </row>
    <row r="26" spans="1:9">
      <c r="A26" s="22" t="s">
        <v>142</v>
      </c>
      <c r="B26" s="20" t="s">
        <v>141</v>
      </c>
      <c r="C26" s="65">
        <v>44</v>
      </c>
      <c r="D26" s="66">
        <f>SUM(C17:C26)</f>
        <v>706</v>
      </c>
      <c r="E26" s="67">
        <f>D26/D27</f>
        <v>70.599999999999994</v>
      </c>
      <c r="F26" s="64"/>
      <c r="G26" s="64"/>
      <c r="H26" s="64"/>
      <c r="I26" s="64"/>
    </row>
    <row r="27" spans="1:9">
      <c r="B27" s="54"/>
      <c r="D27" s="68">
        <f>COUNT(C17:C26)</f>
        <v>10</v>
      </c>
      <c r="E27" s="68"/>
      <c r="F27" s="64"/>
      <c r="G27" s="64"/>
      <c r="H27" s="64"/>
      <c r="I27" s="64"/>
    </row>
    <row r="28" spans="1:9">
      <c r="B28" s="54"/>
      <c r="D28" s="64"/>
      <c r="E28" s="64"/>
      <c r="F28" s="64"/>
      <c r="G28" s="64"/>
      <c r="H28" s="64"/>
      <c r="I28" s="64"/>
    </row>
    <row r="29" spans="1:9">
      <c r="C29" s="64"/>
      <c r="D29" s="64"/>
      <c r="E29" s="64"/>
      <c r="F29" s="64"/>
      <c r="G29" s="64"/>
      <c r="H29" s="64"/>
      <c r="I29" s="64"/>
    </row>
  </sheetData>
  <mergeCells count="3">
    <mergeCell ref="A1:L1"/>
    <mergeCell ref="M1:O1"/>
    <mergeCell ref="P1:R1"/>
  </mergeCell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
  <sheetViews>
    <sheetView workbookViewId="0">
      <selection sqref="A1:H3"/>
    </sheetView>
  </sheetViews>
  <sheetFormatPr baseColWidth="10" defaultRowHeight="15"/>
  <cols>
    <col min="1" max="1" width="19.7109375" customWidth="1"/>
  </cols>
  <sheetData>
    <row r="1" spans="1:8">
      <c r="B1" t="s">
        <v>74</v>
      </c>
      <c r="C1" t="s">
        <v>75</v>
      </c>
      <c r="D1" t="s">
        <v>76</v>
      </c>
      <c r="E1" t="s">
        <v>77</v>
      </c>
      <c r="F1" t="s">
        <v>78</v>
      </c>
      <c r="G1" t="s">
        <v>82</v>
      </c>
      <c r="H1" t="s">
        <v>83</v>
      </c>
    </row>
    <row r="2" spans="1:8">
      <c r="A2" t="s">
        <v>81</v>
      </c>
      <c r="B2">
        <v>158</v>
      </c>
      <c r="C2" s="11">
        <v>44118</v>
      </c>
      <c r="D2" s="11">
        <v>44126</v>
      </c>
      <c r="E2" t="e">
        <f ca="1">_1__xlfn.DAYS(D2,C2)</f>
        <v>#NAME?</v>
      </c>
      <c r="F2" t="e">
        <f ca="1">B2/E2</f>
        <v>#NAME?</v>
      </c>
      <c r="G2" t="e">
        <f ca="1">F2*E2</f>
        <v>#NAME?</v>
      </c>
      <c r="H2" s="13" t="e">
        <f ca="1">((G2/G3)-1)*100</f>
        <v>#NAME?</v>
      </c>
    </row>
    <row r="3" spans="1:8">
      <c r="A3" t="s">
        <v>79</v>
      </c>
      <c r="B3">
        <v>11525</v>
      </c>
      <c r="C3" s="11">
        <v>43434</v>
      </c>
      <c r="D3" s="11">
        <v>44126</v>
      </c>
      <c r="E3" t="e">
        <f ca="1">_1__xlfn.DAYS(D3,C3)</f>
        <v>#NAME?</v>
      </c>
      <c r="F3" t="e">
        <f ca="1">B3/E3</f>
        <v>#NAME?</v>
      </c>
      <c r="G3" s="12" t="e">
        <f ca="1">F3*365</f>
        <v>#NAME?</v>
      </c>
      <c r="H3" s="13" t="e">
        <f ca="1">((G3/G4)-1)*100</f>
        <v>#NAME?</v>
      </c>
    </row>
    <row r="4" spans="1:8">
      <c r="A4" t="s">
        <v>80</v>
      </c>
      <c r="B4">
        <v>14678</v>
      </c>
      <c r="C4" s="11">
        <v>43076</v>
      </c>
      <c r="D4" s="11">
        <v>44126</v>
      </c>
      <c r="E4" t="e">
        <f ca="1">_1__xlfn.DAYS(D4,C4)</f>
        <v>#NAME?</v>
      </c>
      <c r="F4" t="e">
        <f ca="1">B4/E4</f>
        <v>#NAME?</v>
      </c>
      <c r="G4" s="12" t="e">
        <f ca="1">F4*365</f>
        <v>#NAME?</v>
      </c>
    </row>
  </sheetData>
  <pageMargins left="0.7" right="0.7" top="0.75" bottom="0.75" header="0.3" footer="0.3"/>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C48A8-0F45-498C-A84B-230034D6993D}">
  <dimension ref="B1:T3"/>
  <sheetViews>
    <sheetView topLeftCell="E1" workbookViewId="0">
      <selection activeCell="G1" sqref="G1:N1048576"/>
    </sheetView>
  </sheetViews>
  <sheetFormatPr baseColWidth="10" defaultRowHeight="15"/>
  <cols>
    <col min="15" max="15" width="16" customWidth="1"/>
    <col min="16" max="16" width="24.42578125" customWidth="1"/>
    <col min="17" max="17" width="22.7109375" customWidth="1"/>
  </cols>
  <sheetData>
    <row r="1" spans="2:20" ht="150.75" customHeight="1">
      <c r="B1" s="101" t="s">
        <v>250</v>
      </c>
      <c r="C1" s="102" t="s">
        <v>40</v>
      </c>
      <c r="D1" s="103" t="s">
        <v>23</v>
      </c>
      <c r="E1" s="103" t="s">
        <v>251</v>
      </c>
      <c r="F1" s="103" t="s">
        <v>252</v>
      </c>
      <c r="G1" s="104">
        <v>0.16</v>
      </c>
      <c r="H1" s="104" t="s">
        <v>253</v>
      </c>
      <c r="I1" s="104" t="s">
        <v>253</v>
      </c>
      <c r="J1" s="104">
        <v>0.15</v>
      </c>
      <c r="K1" s="104"/>
      <c r="L1" s="104"/>
      <c r="M1" s="104"/>
      <c r="N1" s="105">
        <f>(O1/P1)*100</f>
        <v>0.15288220189155891</v>
      </c>
      <c r="O1" s="105">
        <v>37201638.735301398</v>
      </c>
      <c r="P1" s="105">
        <v>24333531487</v>
      </c>
      <c r="Q1" s="14" t="s">
        <v>254</v>
      </c>
      <c r="R1" s="14"/>
      <c r="S1" s="14"/>
      <c r="T1" s="14"/>
    </row>
    <row r="2" spans="2:20">
      <c r="Q2" s="14"/>
      <c r="R2" s="14"/>
      <c r="S2" s="14"/>
      <c r="T2" s="14"/>
    </row>
    <row r="3" spans="2:20">
      <c r="Q3" s="14"/>
      <c r="R3" s="14"/>
      <c r="S3" s="14"/>
      <c r="T3" s="1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8B247B-BB51-4ADC-8C3C-06267EC9CE66}">
  <sheetPr filterMode="1"/>
  <dimension ref="A1:T91"/>
  <sheetViews>
    <sheetView topLeftCell="E1" workbookViewId="0">
      <selection activeCell="I100" sqref="I100"/>
    </sheetView>
  </sheetViews>
  <sheetFormatPr baseColWidth="10" defaultRowHeight="15"/>
  <sheetData>
    <row r="1" spans="1:20">
      <c r="A1" t="s">
        <v>249</v>
      </c>
      <c r="B1" t="s">
        <v>248</v>
      </c>
      <c r="C1" t="s">
        <v>247</v>
      </c>
      <c r="D1" t="s">
        <v>246</v>
      </c>
      <c r="E1" t="s">
        <v>245</v>
      </c>
      <c r="F1" t="s">
        <v>244</v>
      </c>
      <c r="G1" t="s">
        <v>243</v>
      </c>
      <c r="H1" t="s">
        <v>242</v>
      </c>
      <c r="I1" t="s">
        <v>241</v>
      </c>
      <c r="J1" t="s">
        <v>240</v>
      </c>
      <c r="K1" t="s">
        <v>239</v>
      </c>
      <c r="L1" t="s">
        <v>238</v>
      </c>
      <c r="M1" t="s">
        <v>237</v>
      </c>
      <c r="N1" t="s">
        <v>236</v>
      </c>
      <c r="O1" t="s">
        <v>235</v>
      </c>
      <c r="P1" t="s">
        <v>234</v>
      </c>
      <c r="Q1" t="s">
        <v>233</v>
      </c>
      <c r="R1" t="s">
        <v>232</v>
      </c>
      <c r="S1" t="s">
        <v>231</v>
      </c>
      <c r="T1" t="s">
        <v>230</v>
      </c>
    </row>
    <row r="2" spans="1:20">
      <c r="A2">
        <v>2018</v>
      </c>
      <c r="B2">
        <v>38</v>
      </c>
      <c r="C2" t="s">
        <v>160</v>
      </c>
      <c r="D2" t="s">
        <v>159</v>
      </c>
      <c r="E2" t="s">
        <v>218</v>
      </c>
      <c r="F2" t="s">
        <v>217</v>
      </c>
      <c r="G2">
        <v>5</v>
      </c>
      <c r="H2" t="s">
        <v>164</v>
      </c>
      <c r="I2">
        <v>3.3</v>
      </c>
      <c r="J2" t="s">
        <v>163</v>
      </c>
      <c r="K2">
        <v>4.5</v>
      </c>
      <c r="L2" t="s">
        <v>167</v>
      </c>
      <c r="M2">
        <v>5</v>
      </c>
      <c r="N2" t="s">
        <v>164</v>
      </c>
      <c r="O2">
        <v>5</v>
      </c>
      <c r="P2" t="s">
        <v>164</v>
      </c>
      <c r="Q2">
        <v>4.5</v>
      </c>
      <c r="R2" t="s">
        <v>167</v>
      </c>
      <c r="S2" t="s">
        <v>220</v>
      </c>
      <c r="T2" t="s">
        <v>225</v>
      </c>
    </row>
    <row r="3" spans="1:20">
      <c r="A3">
        <v>2018</v>
      </c>
      <c r="B3">
        <v>38</v>
      </c>
      <c r="C3" t="s">
        <v>160</v>
      </c>
      <c r="D3" t="s">
        <v>159</v>
      </c>
      <c r="E3" t="s">
        <v>194</v>
      </c>
      <c r="F3" t="s">
        <v>216</v>
      </c>
      <c r="G3">
        <v>5</v>
      </c>
      <c r="H3" t="s">
        <v>164</v>
      </c>
      <c r="I3">
        <v>4.5</v>
      </c>
      <c r="J3" t="s">
        <v>167</v>
      </c>
      <c r="K3">
        <v>4.3</v>
      </c>
      <c r="L3" t="s">
        <v>167</v>
      </c>
      <c r="M3" t="s">
        <v>154</v>
      </c>
      <c r="N3" t="s">
        <v>156</v>
      </c>
      <c r="O3">
        <v>5</v>
      </c>
      <c r="P3" t="s">
        <v>164</v>
      </c>
      <c r="Q3">
        <v>4.5999999999999996</v>
      </c>
      <c r="R3" t="s">
        <v>164</v>
      </c>
      <c r="S3" t="s">
        <v>221</v>
      </c>
      <c r="T3" t="s">
        <v>229</v>
      </c>
    </row>
    <row r="4" spans="1:20">
      <c r="A4">
        <v>2018</v>
      </c>
      <c r="B4">
        <v>38</v>
      </c>
      <c r="C4" t="s">
        <v>160</v>
      </c>
      <c r="D4" t="s">
        <v>159</v>
      </c>
      <c r="E4" t="s">
        <v>191</v>
      </c>
      <c r="F4" t="s">
        <v>190</v>
      </c>
      <c r="G4">
        <v>4.5</v>
      </c>
      <c r="H4" t="s">
        <v>167</v>
      </c>
      <c r="I4">
        <v>5</v>
      </c>
      <c r="J4" t="s">
        <v>164</v>
      </c>
      <c r="K4" t="s">
        <v>154</v>
      </c>
      <c r="L4" t="s">
        <v>156</v>
      </c>
      <c r="M4" t="s">
        <v>154</v>
      </c>
      <c r="N4" t="s">
        <v>156</v>
      </c>
      <c r="O4" t="s">
        <v>154</v>
      </c>
      <c r="P4" t="s">
        <v>156</v>
      </c>
      <c r="Q4">
        <v>4.8</v>
      </c>
      <c r="R4" t="s">
        <v>164</v>
      </c>
      <c r="S4" t="s">
        <v>154</v>
      </c>
      <c r="T4" t="s">
        <v>228</v>
      </c>
    </row>
    <row r="5" spans="1:20">
      <c r="A5">
        <v>2018</v>
      </c>
      <c r="B5">
        <v>38</v>
      </c>
      <c r="C5" t="s">
        <v>160</v>
      </c>
      <c r="D5" t="s">
        <v>159</v>
      </c>
      <c r="E5" t="s">
        <v>189</v>
      </c>
      <c r="F5" t="s">
        <v>188</v>
      </c>
      <c r="G5">
        <v>3.5</v>
      </c>
      <c r="H5" t="s">
        <v>163</v>
      </c>
      <c r="I5">
        <v>5</v>
      </c>
      <c r="J5" t="s">
        <v>164</v>
      </c>
      <c r="K5" t="s">
        <v>154</v>
      </c>
      <c r="L5" t="s">
        <v>156</v>
      </c>
      <c r="M5" t="s">
        <v>154</v>
      </c>
      <c r="N5" t="s">
        <v>156</v>
      </c>
      <c r="O5" t="s">
        <v>154</v>
      </c>
      <c r="P5" t="s">
        <v>156</v>
      </c>
      <c r="Q5">
        <v>4.5</v>
      </c>
      <c r="R5" t="s">
        <v>167</v>
      </c>
      <c r="S5" t="s">
        <v>154</v>
      </c>
      <c r="T5" t="s">
        <v>228</v>
      </c>
    </row>
    <row r="6" spans="1:20">
      <c r="A6">
        <v>2018</v>
      </c>
      <c r="B6">
        <v>38</v>
      </c>
      <c r="C6" t="s">
        <v>160</v>
      </c>
      <c r="D6" t="s">
        <v>159</v>
      </c>
      <c r="E6" t="s">
        <v>187</v>
      </c>
      <c r="F6" t="s">
        <v>186</v>
      </c>
      <c r="G6">
        <v>5</v>
      </c>
      <c r="H6" t="s">
        <v>164</v>
      </c>
      <c r="I6">
        <v>3.5</v>
      </c>
      <c r="J6" t="s">
        <v>163</v>
      </c>
      <c r="K6" t="s">
        <v>154</v>
      </c>
      <c r="L6" t="s">
        <v>156</v>
      </c>
      <c r="M6" t="s">
        <v>154</v>
      </c>
      <c r="N6" t="s">
        <v>156</v>
      </c>
      <c r="O6" t="s">
        <v>154</v>
      </c>
      <c r="P6" t="s">
        <v>156</v>
      </c>
      <c r="Q6">
        <v>4</v>
      </c>
      <c r="R6" t="s">
        <v>167</v>
      </c>
      <c r="S6" t="s">
        <v>154</v>
      </c>
      <c r="T6" t="s">
        <v>228</v>
      </c>
    </row>
    <row r="7" spans="1:20">
      <c r="A7">
        <v>2018</v>
      </c>
      <c r="B7">
        <v>38</v>
      </c>
      <c r="C7" t="s">
        <v>160</v>
      </c>
      <c r="D7" t="s">
        <v>159</v>
      </c>
      <c r="E7" t="s">
        <v>39</v>
      </c>
      <c r="F7" t="s">
        <v>40</v>
      </c>
      <c r="G7">
        <v>3.2</v>
      </c>
      <c r="H7" t="s">
        <v>163</v>
      </c>
      <c r="I7">
        <v>4.7</v>
      </c>
      <c r="J7" t="s">
        <v>164</v>
      </c>
      <c r="K7">
        <v>4.5999999999999996</v>
      </c>
      <c r="L7" t="s">
        <v>164</v>
      </c>
      <c r="M7">
        <v>5</v>
      </c>
      <c r="N7" t="s">
        <v>164</v>
      </c>
      <c r="O7" t="s">
        <v>154</v>
      </c>
      <c r="P7" t="s">
        <v>156</v>
      </c>
      <c r="Q7">
        <v>4.5999999999999996</v>
      </c>
      <c r="R7" t="s">
        <v>164</v>
      </c>
      <c r="S7" t="s">
        <v>221</v>
      </c>
      <c r="T7" t="s">
        <v>227</v>
      </c>
    </row>
    <row r="8" spans="1:20">
      <c r="A8">
        <v>2018</v>
      </c>
      <c r="B8">
        <v>38</v>
      </c>
      <c r="C8" t="s">
        <v>160</v>
      </c>
      <c r="D8" t="s">
        <v>159</v>
      </c>
      <c r="E8" t="s">
        <v>183</v>
      </c>
      <c r="F8" t="s">
        <v>214</v>
      </c>
      <c r="G8">
        <v>5</v>
      </c>
      <c r="H8" t="s">
        <v>164</v>
      </c>
      <c r="I8">
        <v>4.5</v>
      </c>
      <c r="J8" t="s">
        <v>167</v>
      </c>
      <c r="K8">
        <v>4.4000000000000004</v>
      </c>
      <c r="L8" t="s">
        <v>167</v>
      </c>
      <c r="M8">
        <v>5</v>
      </c>
      <c r="N8" t="s">
        <v>164</v>
      </c>
      <c r="O8">
        <v>5</v>
      </c>
      <c r="P8" t="s">
        <v>164</v>
      </c>
      <c r="Q8">
        <v>4.8</v>
      </c>
      <c r="R8" t="s">
        <v>164</v>
      </c>
      <c r="S8" t="s">
        <v>226</v>
      </c>
      <c r="T8" t="s">
        <v>225</v>
      </c>
    </row>
    <row r="9" spans="1:20">
      <c r="A9">
        <v>2018</v>
      </c>
      <c r="B9">
        <v>38</v>
      </c>
      <c r="C9" t="s">
        <v>160</v>
      </c>
      <c r="D9" t="s">
        <v>159</v>
      </c>
      <c r="E9" t="s">
        <v>181</v>
      </c>
      <c r="F9" t="s">
        <v>180</v>
      </c>
      <c r="G9">
        <v>5</v>
      </c>
      <c r="H9" t="s">
        <v>164</v>
      </c>
      <c r="I9">
        <v>3</v>
      </c>
      <c r="J9" t="s">
        <v>163</v>
      </c>
      <c r="K9">
        <v>4.4000000000000004</v>
      </c>
      <c r="L9" t="s">
        <v>167</v>
      </c>
      <c r="M9">
        <v>5</v>
      </c>
      <c r="N9" t="s">
        <v>164</v>
      </c>
      <c r="O9">
        <v>4</v>
      </c>
      <c r="P9" t="s">
        <v>167</v>
      </c>
      <c r="Q9">
        <v>4.3</v>
      </c>
      <c r="R9" t="s">
        <v>167</v>
      </c>
      <c r="S9" t="s">
        <v>226</v>
      </c>
      <c r="T9" t="s">
        <v>225</v>
      </c>
    </row>
    <row r="10" spans="1:20">
      <c r="A10">
        <v>2018</v>
      </c>
      <c r="B10">
        <v>38</v>
      </c>
      <c r="C10" t="s">
        <v>160</v>
      </c>
      <c r="D10" t="s">
        <v>159</v>
      </c>
      <c r="E10" t="s">
        <v>178</v>
      </c>
      <c r="F10" t="s">
        <v>213</v>
      </c>
      <c r="G10">
        <v>3.9</v>
      </c>
      <c r="H10" t="s">
        <v>167</v>
      </c>
      <c r="I10">
        <v>3.7</v>
      </c>
      <c r="J10" t="s">
        <v>163</v>
      </c>
      <c r="K10">
        <v>4</v>
      </c>
      <c r="L10" t="s">
        <v>167</v>
      </c>
      <c r="M10">
        <v>5</v>
      </c>
      <c r="N10" t="s">
        <v>164</v>
      </c>
      <c r="O10">
        <v>4</v>
      </c>
      <c r="P10" t="s">
        <v>167</v>
      </c>
      <c r="Q10">
        <v>4.2</v>
      </c>
      <c r="R10" t="s">
        <v>167</v>
      </c>
      <c r="S10" t="s">
        <v>226</v>
      </c>
      <c r="T10" t="s">
        <v>225</v>
      </c>
    </row>
    <row r="11" spans="1:20">
      <c r="A11">
        <v>2018</v>
      </c>
      <c r="B11">
        <v>38</v>
      </c>
      <c r="C11" t="s">
        <v>160</v>
      </c>
      <c r="D11" t="s">
        <v>159</v>
      </c>
      <c r="E11" t="s">
        <v>174</v>
      </c>
      <c r="F11" t="s">
        <v>212</v>
      </c>
      <c r="G11">
        <v>4.0999999999999996</v>
      </c>
      <c r="H11" t="s">
        <v>167</v>
      </c>
      <c r="I11">
        <v>5</v>
      </c>
      <c r="J11" t="s">
        <v>164</v>
      </c>
      <c r="K11">
        <v>4.5</v>
      </c>
      <c r="L11" t="s">
        <v>167</v>
      </c>
      <c r="M11">
        <v>5</v>
      </c>
      <c r="N11" t="s">
        <v>164</v>
      </c>
      <c r="O11">
        <v>5</v>
      </c>
      <c r="P11" t="s">
        <v>164</v>
      </c>
      <c r="Q11">
        <v>4.8</v>
      </c>
      <c r="R11" t="s">
        <v>164</v>
      </c>
      <c r="S11" t="s">
        <v>226</v>
      </c>
      <c r="T11" t="s">
        <v>225</v>
      </c>
    </row>
    <row r="12" spans="1:20">
      <c r="A12">
        <v>2018</v>
      </c>
      <c r="B12">
        <v>38</v>
      </c>
      <c r="C12" t="s">
        <v>160</v>
      </c>
      <c r="D12" t="s">
        <v>159</v>
      </c>
      <c r="E12" t="s">
        <v>211</v>
      </c>
      <c r="F12" t="s">
        <v>210</v>
      </c>
      <c r="G12">
        <v>5</v>
      </c>
      <c r="H12" t="s">
        <v>164</v>
      </c>
      <c r="I12">
        <v>4.5</v>
      </c>
      <c r="J12" t="s">
        <v>167</v>
      </c>
      <c r="K12">
        <v>4.2</v>
      </c>
      <c r="L12" t="s">
        <v>167</v>
      </c>
      <c r="M12">
        <v>5</v>
      </c>
      <c r="N12" t="s">
        <v>164</v>
      </c>
      <c r="O12">
        <v>5</v>
      </c>
      <c r="P12" t="s">
        <v>164</v>
      </c>
      <c r="Q12">
        <v>4.7</v>
      </c>
      <c r="R12" t="s">
        <v>164</v>
      </c>
      <c r="S12" t="s">
        <v>226</v>
      </c>
      <c r="T12" t="s">
        <v>225</v>
      </c>
    </row>
    <row r="13" spans="1:20">
      <c r="A13">
        <v>2018</v>
      </c>
      <c r="B13">
        <v>38</v>
      </c>
      <c r="C13" t="s">
        <v>160</v>
      </c>
      <c r="D13" t="s">
        <v>159</v>
      </c>
      <c r="E13" t="s">
        <v>166</v>
      </c>
      <c r="F13" t="s">
        <v>208</v>
      </c>
      <c r="G13">
        <v>4.8</v>
      </c>
      <c r="H13" t="s">
        <v>164</v>
      </c>
      <c r="I13">
        <v>3.5</v>
      </c>
      <c r="J13" t="s">
        <v>163</v>
      </c>
      <c r="K13">
        <v>4.5</v>
      </c>
      <c r="L13" t="s">
        <v>167</v>
      </c>
      <c r="M13">
        <v>5</v>
      </c>
      <c r="N13" t="s">
        <v>164</v>
      </c>
      <c r="O13">
        <v>4</v>
      </c>
      <c r="P13" t="s">
        <v>167</v>
      </c>
      <c r="Q13">
        <v>4.4000000000000004</v>
      </c>
      <c r="R13" t="s">
        <v>167</v>
      </c>
      <c r="S13" t="s">
        <v>226</v>
      </c>
      <c r="T13" t="s">
        <v>225</v>
      </c>
    </row>
    <row r="14" spans="1:20" hidden="1">
      <c r="A14">
        <v>2017</v>
      </c>
      <c r="B14">
        <v>38</v>
      </c>
      <c r="C14" t="s">
        <v>160</v>
      </c>
      <c r="D14" t="s">
        <v>159</v>
      </c>
      <c r="E14" t="s">
        <v>218</v>
      </c>
      <c r="F14" t="s">
        <v>217</v>
      </c>
      <c r="G14">
        <v>5</v>
      </c>
      <c r="H14" t="s">
        <v>164</v>
      </c>
      <c r="I14">
        <v>4.7</v>
      </c>
      <c r="J14" t="s">
        <v>164</v>
      </c>
      <c r="K14">
        <v>4</v>
      </c>
      <c r="L14" t="s">
        <v>167</v>
      </c>
      <c r="M14">
        <v>5</v>
      </c>
      <c r="N14" t="s">
        <v>164</v>
      </c>
      <c r="O14">
        <v>5</v>
      </c>
      <c r="P14" t="s">
        <v>164</v>
      </c>
      <c r="Q14">
        <v>4.7</v>
      </c>
      <c r="R14" t="s">
        <v>164</v>
      </c>
      <c r="S14" t="s">
        <v>221</v>
      </c>
      <c r="T14" t="s">
        <v>219</v>
      </c>
    </row>
    <row r="15" spans="1:20" hidden="1">
      <c r="A15">
        <v>2017</v>
      </c>
      <c r="B15">
        <v>38</v>
      </c>
      <c r="C15" t="s">
        <v>160</v>
      </c>
      <c r="D15" t="s">
        <v>159</v>
      </c>
      <c r="E15" t="s">
        <v>194</v>
      </c>
      <c r="F15" t="s">
        <v>216</v>
      </c>
      <c r="G15">
        <v>5</v>
      </c>
      <c r="H15" t="s">
        <v>164</v>
      </c>
      <c r="I15">
        <v>3</v>
      </c>
      <c r="J15" t="s">
        <v>163</v>
      </c>
      <c r="K15">
        <v>4.3</v>
      </c>
      <c r="L15" t="s">
        <v>167</v>
      </c>
      <c r="M15" t="s">
        <v>154</v>
      </c>
      <c r="N15" t="s">
        <v>156</v>
      </c>
      <c r="O15">
        <v>4</v>
      </c>
      <c r="P15" t="s">
        <v>167</v>
      </c>
      <c r="Q15">
        <v>4</v>
      </c>
      <c r="R15" t="s">
        <v>167</v>
      </c>
      <c r="S15" t="s">
        <v>221</v>
      </c>
      <c r="T15" t="s">
        <v>224</v>
      </c>
    </row>
    <row r="16" spans="1:20" hidden="1">
      <c r="A16">
        <v>2017</v>
      </c>
      <c r="B16">
        <v>38</v>
      </c>
      <c r="C16" t="s">
        <v>160</v>
      </c>
      <c r="D16" t="s">
        <v>159</v>
      </c>
      <c r="E16" t="s">
        <v>189</v>
      </c>
      <c r="F16" t="s">
        <v>188</v>
      </c>
      <c r="G16">
        <v>3.7</v>
      </c>
      <c r="H16" t="s">
        <v>163</v>
      </c>
      <c r="I16">
        <v>5</v>
      </c>
      <c r="J16" t="s">
        <v>164</v>
      </c>
      <c r="K16" t="s">
        <v>154</v>
      </c>
      <c r="L16" t="s">
        <v>156</v>
      </c>
      <c r="M16" t="s">
        <v>154</v>
      </c>
      <c r="N16" t="s">
        <v>156</v>
      </c>
      <c r="O16" t="s">
        <v>154</v>
      </c>
      <c r="P16" t="s">
        <v>156</v>
      </c>
      <c r="Q16">
        <v>4.5999999999999996</v>
      </c>
      <c r="R16" t="s">
        <v>164</v>
      </c>
      <c r="S16" t="s">
        <v>154</v>
      </c>
      <c r="T16" t="s">
        <v>153</v>
      </c>
    </row>
    <row r="17" spans="1:20" hidden="1">
      <c r="A17">
        <v>2017</v>
      </c>
      <c r="B17">
        <v>38</v>
      </c>
      <c r="C17" t="s">
        <v>160</v>
      </c>
      <c r="D17" t="s">
        <v>159</v>
      </c>
      <c r="E17" t="s">
        <v>187</v>
      </c>
      <c r="F17" t="s">
        <v>186</v>
      </c>
      <c r="G17">
        <v>5</v>
      </c>
      <c r="H17" t="s">
        <v>164</v>
      </c>
      <c r="I17">
        <v>3.5</v>
      </c>
      <c r="J17" t="s">
        <v>163</v>
      </c>
      <c r="K17" t="s">
        <v>154</v>
      </c>
      <c r="L17" t="s">
        <v>156</v>
      </c>
      <c r="M17" t="s">
        <v>154</v>
      </c>
      <c r="N17" t="s">
        <v>156</v>
      </c>
      <c r="O17" t="s">
        <v>154</v>
      </c>
      <c r="P17" t="s">
        <v>156</v>
      </c>
      <c r="Q17">
        <v>4</v>
      </c>
      <c r="R17" t="s">
        <v>167</v>
      </c>
      <c r="S17" t="s">
        <v>154</v>
      </c>
      <c r="T17" t="s">
        <v>153</v>
      </c>
    </row>
    <row r="18" spans="1:20" hidden="1">
      <c r="A18">
        <v>2017</v>
      </c>
      <c r="B18">
        <v>38</v>
      </c>
      <c r="C18" t="s">
        <v>160</v>
      </c>
      <c r="D18" t="s">
        <v>159</v>
      </c>
      <c r="E18" t="s">
        <v>39</v>
      </c>
      <c r="F18" t="s">
        <v>40</v>
      </c>
      <c r="G18">
        <v>4</v>
      </c>
      <c r="H18" t="s">
        <v>167</v>
      </c>
      <c r="I18">
        <v>4</v>
      </c>
      <c r="J18" t="s">
        <v>167</v>
      </c>
      <c r="K18">
        <v>4.5999999999999996</v>
      </c>
      <c r="L18" t="s">
        <v>164</v>
      </c>
      <c r="M18">
        <v>5</v>
      </c>
      <c r="N18" t="s">
        <v>164</v>
      </c>
      <c r="O18" t="s">
        <v>154</v>
      </c>
      <c r="P18" t="s">
        <v>156</v>
      </c>
      <c r="Q18">
        <v>4.5</v>
      </c>
      <c r="R18" t="s">
        <v>167</v>
      </c>
      <c r="S18" t="s">
        <v>221</v>
      </c>
      <c r="T18" t="s">
        <v>223</v>
      </c>
    </row>
    <row r="19" spans="1:20" hidden="1">
      <c r="A19">
        <v>2017</v>
      </c>
      <c r="B19">
        <v>38</v>
      </c>
      <c r="C19" t="s">
        <v>160</v>
      </c>
      <c r="D19" t="s">
        <v>159</v>
      </c>
      <c r="E19" t="s">
        <v>183</v>
      </c>
      <c r="F19" t="s">
        <v>214</v>
      </c>
      <c r="G19">
        <v>5</v>
      </c>
      <c r="H19" t="s">
        <v>164</v>
      </c>
      <c r="I19">
        <v>4</v>
      </c>
      <c r="J19" t="s">
        <v>167</v>
      </c>
      <c r="K19">
        <v>4.3</v>
      </c>
      <c r="L19" t="s">
        <v>167</v>
      </c>
      <c r="M19">
        <v>5</v>
      </c>
      <c r="N19" t="s">
        <v>164</v>
      </c>
      <c r="O19">
        <v>4</v>
      </c>
      <c r="P19" t="s">
        <v>167</v>
      </c>
      <c r="Q19">
        <v>4.4000000000000004</v>
      </c>
      <c r="R19" t="s">
        <v>167</v>
      </c>
      <c r="S19" t="s">
        <v>222</v>
      </c>
      <c r="T19" t="s">
        <v>219</v>
      </c>
    </row>
    <row r="20" spans="1:20" hidden="1">
      <c r="A20">
        <v>2017</v>
      </c>
      <c r="B20">
        <v>38</v>
      </c>
      <c r="C20" t="s">
        <v>160</v>
      </c>
      <c r="D20" t="s">
        <v>159</v>
      </c>
      <c r="E20" t="s">
        <v>181</v>
      </c>
      <c r="F20" t="s">
        <v>180</v>
      </c>
      <c r="G20">
        <v>5</v>
      </c>
      <c r="H20" t="s">
        <v>164</v>
      </c>
      <c r="I20">
        <v>4</v>
      </c>
      <c r="J20" t="s">
        <v>167</v>
      </c>
      <c r="K20">
        <v>4.7</v>
      </c>
      <c r="L20" t="s">
        <v>164</v>
      </c>
      <c r="M20">
        <v>5</v>
      </c>
      <c r="N20" t="s">
        <v>164</v>
      </c>
      <c r="O20">
        <v>3</v>
      </c>
      <c r="P20" t="s">
        <v>163</v>
      </c>
      <c r="Q20">
        <v>4.3</v>
      </c>
      <c r="R20" t="s">
        <v>167</v>
      </c>
      <c r="S20" t="s">
        <v>220</v>
      </c>
      <c r="T20" t="s">
        <v>219</v>
      </c>
    </row>
    <row r="21" spans="1:20" hidden="1">
      <c r="A21">
        <v>2017</v>
      </c>
      <c r="B21">
        <v>38</v>
      </c>
      <c r="C21" t="s">
        <v>160</v>
      </c>
      <c r="D21" t="s">
        <v>159</v>
      </c>
      <c r="E21" t="s">
        <v>178</v>
      </c>
      <c r="F21" t="s">
        <v>213</v>
      </c>
      <c r="G21">
        <v>4.7</v>
      </c>
      <c r="H21" t="s">
        <v>164</v>
      </c>
      <c r="I21">
        <v>4</v>
      </c>
      <c r="J21" t="s">
        <v>167</v>
      </c>
      <c r="K21">
        <v>3.2</v>
      </c>
      <c r="L21" t="s">
        <v>163</v>
      </c>
      <c r="M21">
        <v>5</v>
      </c>
      <c r="N21" t="s">
        <v>164</v>
      </c>
      <c r="O21">
        <v>3</v>
      </c>
      <c r="P21" t="s">
        <v>163</v>
      </c>
      <c r="Q21">
        <v>3.9</v>
      </c>
      <c r="R21" t="s">
        <v>167</v>
      </c>
      <c r="S21" t="s">
        <v>220</v>
      </c>
      <c r="T21" t="s">
        <v>219</v>
      </c>
    </row>
    <row r="22" spans="1:20" hidden="1">
      <c r="A22">
        <v>2017</v>
      </c>
      <c r="B22">
        <v>38</v>
      </c>
      <c r="C22" t="s">
        <v>160</v>
      </c>
      <c r="D22" t="s">
        <v>159</v>
      </c>
      <c r="E22" t="s">
        <v>174</v>
      </c>
      <c r="F22" t="s">
        <v>212</v>
      </c>
      <c r="G22">
        <v>3.4</v>
      </c>
      <c r="H22" t="s">
        <v>163</v>
      </c>
      <c r="I22">
        <v>4</v>
      </c>
      <c r="J22" t="s">
        <v>167</v>
      </c>
      <c r="K22">
        <v>3.2</v>
      </c>
      <c r="L22" t="s">
        <v>163</v>
      </c>
      <c r="M22">
        <v>5</v>
      </c>
      <c r="N22" t="s">
        <v>164</v>
      </c>
      <c r="O22">
        <v>4</v>
      </c>
      <c r="P22" t="s">
        <v>167</v>
      </c>
      <c r="Q22">
        <v>4</v>
      </c>
      <c r="R22" t="s">
        <v>167</v>
      </c>
      <c r="S22" t="s">
        <v>220</v>
      </c>
      <c r="T22" t="s">
        <v>219</v>
      </c>
    </row>
    <row r="23" spans="1:20" hidden="1">
      <c r="A23">
        <v>2017</v>
      </c>
      <c r="B23">
        <v>38</v>
      </c>
      <c r="C23" t="s">
        <v>160</v>
      </c>
      <c r="D23" t="s">
        <v>159</v>
      </c>
      <c r="E23" t="s">
        <v>211</v>
      </c>
      <c r="F23" t="s">
        <v>210</v>
      </c>
      <c r="G23">
        <v>5</v>
      </c>
      <c r="H23" t="s">
        <v>164</v>
      </c>
      <c r="I23">
        <v>4.7</v>
      </c>
      <c r="J23" t="s">
        <v>164</v>
      </c>
      <c r="K23">
        <v>4.0999999999999996</v>
      </c>
      <c r="L23" t="s">
        <v>167</v>
      </c>
      <c r="M23">
        <v>5</v>
      </c>
      <c r="N23" t="s">
        <v>164</v>
      </c>
      <c r="O23">
        <v>5</v>
      </c>
      <c r="P23" t="s">
        <v>164</v>
      </c>
      <c r="Q23">
        <v>4.7</v>
      </c>
      <c r="R23" t="s">
        <v>164</v>
      </c>
      <c r="S23" t="s">
        <v>221</v>
      </c>
      <c r="T23" t="s">
        <v>219</v>
      </c>
    </row>
    <row r="24" spans="1:20" hidden="1">
      <c r="A24">
        <v>2017</v>
      </c>
      <c r="B24">
        <v>38</v>
      </c>
      <c r="C24" t="s">
        <v>160</v>
      </c>
      <c r="D24" t="s">
        <v>159</v>
      </c>
      <c r="E24" t="s">
        <v>166</v>
      </c>
      <c r="F24" t="s">
        <v>208</v>
      </c>
      <c r="G24">
        <v>4.7</v>
      </c>
      <c r="H24" t="s">
        <v>164</v>
      </c>
      <c r="I24">
        <v>4.4000000000000004</v>
      </c>
      <c r="J24" t="s">
        <v>167</v>
      </c>
      <c r="K24">
        <v>3.9</v>
      </c>
      <c r="L24" t="s">
        <v>167</v>
      </c>
      <c r="M24">
        <v>5</v>
      </c>
      <c r="N24" t="s">
        <v>164</v>
      </c>
      <c r="O24">
        <v>4</v>
      </c>
      <c r="P24" t="s">
        <v>167</v>
      </c>
      <c r="Q24">
        <v>4.4000000000000004</v>
      </c>
      <c r="R24" t="s">
        <v>167</v>
      </c>
      <c r="S24" t="s">
        <v>220</v>
      </c>
      <c r="T24" t="s">
        <v>219</v>
      </c>
    </row>
    <row r="25" spans="1:20" hidden="1">
      <c r="A25">
        <v>2016</v>
      </c>
      <c r="B25">
        <v>38</v>
      </c>
      <c r="C25" t="s">
        <v>160</v>
      </c>
      <c r="D25" t="s">
        <v>159</v>
      </c>
      <c r="E25" t="s">
        <v>218</v>
      </c>
      <c r="F25" t="s">
        <v>217</v>
      </c>
      <c r="G25">
        <v>5</v>
      </c>
      <c r="H25" t="s">
        <v>164</v>
      </c>
      <c r="I25">
        <v>4.5</v>
      </c>
      <c r="J25" t="s">
        <v>167</v>
      </c>
      <c r="K25" t="s">
        <v>154</v>
      </c>
      <c r="L25" t="s">
        <v>156</v>
      </c>
      <c r="M25" t="s">
        <v>154</v>
      </c>
      <c r="N25" t="s">
        <v>156</v>
      </c>
      <c r="O25">
        <v>5</v>
      </c>
      <c r="P25" t="s">
        <v>164</v>
      </c>
      <c r="Q25">
        <v>4.8</v>
      </c>
      <c r="R25" t="s">
        <v>164</v>
      </c>
      <c r="S25" t="s">
        <v>154</v>
      </c>
      <c r="T25" t="s">
        <v>192</v>
      </c>
    </row>
    <row r="26" spans="1:20" hidden="1">
      <c r="A26">
        <v>2016</v>
      </c>
      <c r="B26">
        <v>38</v>
      </c>
      <c r="C26" t="s">
        <v>160</v>
      </c>
      <c r="D26" t="s">
        <v>159</v>
      </c>
      <c r="E26" t="s">
        <v>194</v>
      </c>
      <c r="F26" t="s">
        <v>216</v>
      </c>
      <c r="G26">
        <v>5</v>
      </c>
      <c r="H26" t="s">
        <v>164</v>
      </c>
      <c r="I26">
        <v>3</v>
      </c>
      <c r="J26" t="s">
        <v>163</v>
      </c>
      <c r="K26">
        <v>3.3</v>
      </c>
      <c r="L26" t="s">
        <v>163</v>
      </c>
      <c r="M26" t="s">
        <v>154</v>
      </c>
      <c r="N26" t="s">
        <v>156</v>
      </c>
      <c r="O26">
        <v>2</v>
      </c>
      <c r="P26" t="s">
        <v>168</v>
      </c>
      <c r="Q26">
        <v>3.1</v>
      </c>
      <c r="R26" t="s">
        <v>163</v>
      </c>
      <c r="S26" t="s">
        <v>196</v>
      </c>
      <c r="T26" t="s">
        <v>195</v>
      </c>
    </row>
    <row r="27" spans="1:20" hidden="1">
      <c r="A27">
        <v>2016</v>
      </c>
      <c r="B27">
        <v>38</v>
      </c>
      <c r="C27" t="s">
        <v>160</v>
      </c>
      <c r="D27" t="s">
        <v>159</v>
      </c>
      <c r="E27" t="s">
        <v>191</v>
      </c>
      <c r="F27" t="s">
        <v>190</v>
      </c>
      <c r="G27">
        <v>3.7</v>
      </c>
      <c r="H27" t="s">
        <v>163</v>
      </c>
      <c r="I27">
        <v>2.2999999999999998</v>
      </c>
      <c r="J27" t="s">
        <v>168</v>
      </c>
      <c r="K27" t="s">
        <v>154</v>
      </c>
      <c r="L27" t="s">
        <v>156</v>
      </c>
      <c r="M27" t="s">
        <v>154</v>
      </c>
      <c r="N27" t="s">
        <v>156</v>
      </c>
      <c r="O27" t="s">
        <v>154</v>
      </c>
      <c r="P27" t="s">
        <v>156</v>
      </c>
      <c r="Q27">
        <v>2.8</v>
      </c>
      <c r="R27" t="s">
        <v>163</v>
      </c>
      <c r="S27" t="s">
        <v>154</v>
      </c>
      <c r="T27" t="s">
        <v>153</v>
      </c>
    </row>
    <row r="28" spans="1:20" hidden="1">
      <c r="A28">
        <v>2016</v>
      </c>
      <c r="B28">
        <v>38</v>
      </c>
      <c r="C28" t="s">
        <v>160</v>
      </c>
      <c r="D28" t="s">
        <v>159</v>
      </c>
      <c r="E28" t="s">
        <v>207</v>
      </c>
      <c r="F28" t="s">
        <v>206</v>
      </c>
      <c r="G28">
        <v>4.3</v>
      </c>
      <c r="H28" t="s">
        <v>167</v>
      </c>
      <c r="I28">
        <v>1</v>
      </c>
      <c r="J28" t="s">
        <v>155</v>
      </c>
      <c r="K28" t="s">
        <v>154</v>
      </c>
      <c r="L28" t="s">
        <v>156</v>
      </c>
      <c r="M28" t="s">
        <v>154</v>
      </c>
      <c r="N28" t="s">
        <v>156</v>
      </c>
      <c r="O28" t="s">
        <v>154</v>
      </c>
      <c r="P28" t="s">
        <v>156</v>
      </c>
      <c r="Q28">
        <v>2.1</v>
      </c>
      <c r="R28" t="s">
        <v>168</v>
      </c>
      <c r="S28" t="s">
        <v>154</v>
      </c>
      <c r="T28" t="s">
        <v>153</v>
      </c>
    </row>
    <row r="29" spans="1:20" hidden="1">
      <c r="A29">
        <v>2016</v>
      </c>
      <c r="B29">
        <v>38</v>
      </c>
      <c r="C29" t="s">
        <v>160</v>
      </c>
      <c r="D29" t="s">
        <v>159</v>
      </c>
      <c r="E29" t="s">
        <v>189</v>
      </c>
      <c r="F29" t="s">
        <v>188</v>
      </c>
      <c r="G29">
        <v>4</v>
      </c>
      <c r="H29" t="s">
        <v>167</v>
      </c>
      <c r="I29">
        <v>1</v>
      </c>
      <c r="J29" t="s">
        <v>155</v>
      </c>
      <c r="K29" t="s">
        <v>154</v>
      </c>
      <c r="L29" t="s">
        <v>156</v>
      </c>
      <c r="M29" t="s">
        <v>154</v>
      </c>
      <c r="N29" t="s">
        <v>156</v>
      </c>
      <c r="O29" t="s">
        <v>154</v>
      </c>
      <c r="P29" t="s">
        <v>156</v>
      </c>
      <c r="Q29">
        <v>2</v>
      </c>
      <c r="R29" t="s">
        <v>168</v>
      </c>
      <c r="S29" t="s">
        <v>154</v>
      </c>
      <c r="T29" t="s">
        <v>153</v>
      </c>
    </row>
    <row r="30" spans="1:20" hidden="1">
      <c r="A30">
        <v>2016</v>
      </c>
      <c r="B30">
        <v>38</v>
      </c>
      <c r="C30" t="s">
        <v>160</v>
      </c>
      <c r="D30" t="s">
        <v>159</v>
      </c>
      <c r="E30" t="s">
        <v>187</v>
      </c>
      <c r="F30" t="s">
        <v>186</v>
      </c>
      <c r="G30">
        <v>5</v>
      </c>
      <c r="H30" t="s">
        <v>164</v>
      </c>
      <c r="I30">
        <v>3.7</v>
      </c>
      <c r="J30" t="s">
        <v>163</v>
      </c>
      <c r="K30" t="s">
        <v>154</v>
      </c>
      <c r="L30" t="s">
        <v>156</v>
      </c>
      <c r="M30" t="s">
        <v>154</v>
      </c>
      <c r="N30" t="s">
        <v>156</v>
      </c>
      <c r="O30" t="s">
        <v>154</v>
      </c>
      <c r="P30" t="s">
        <v>156</v>
      </c>
      <c r="Q30">
        <v>4.0999999999999996</v>
      </c>
      <c r="R30" t="s">
        <v>167</v>
      </c>
      <c r="S30" t="s">
        <v>154</v>
      </c>
      <c r="T30" t="s">
        <v>153</v>
      </c>
    </row>
    <row r="31" spans="1:20" hidden="1">
      <c r="A31">
        <v>2016</v>
      </c>
      <c r="B31">
        <v>38</v>
      </c>
      <c r="C31" t="s">
        <v>160</v>
      </c>
      <c r="D31" t="s">
        <v>159</v>
      </c>
      <c r="E31" t="s">
        <v>39</v>
      </c>
      <c r="F31" t="s">
        <v>40</v>
      </c>
      <c r="G31">
        <v>5</v>
      </c>
      <c r="H31" t="s">
        <v>164</v>
      </c>
      <c r="I31">
        <v>2.2999999999999998</v>
      </c>
      <c r="J31" t="s">
        <v>168</v>
      </c>
      <c r="K31">
        <v>3.6</v>
      </c>
      <c r="L31" t="s">
        <v>163</v>
      </c>
      <c r="M31" t="s">
        <v>154</v>
      </c>
      <c r="N31" t="s">
        <v>156</v>
      </c>
      <c r="O31" t="s">
        <v>154</v>
      </c>
      <c r="P31" t="s">
        <v>156</v>
      </c>
      <c r="Q31">
        <v>3.4</v>
      </c>
      <c r="R31" t="s">
        <v>163</v>
      </c>
      <c r="S31" t="s">
        <v>196</v>
      </c>
      <c r="T31" t="s">
        <v>215</v>
      </c>
    </row>
    <row r="32" spans="1:20" hidden="1">
      <c r="A32">
        <v>2016</v>
      </c>
      <c r="B32">
        <v>38</v>
      </c>
      <c r="C32" t="s">
        <v>160</v>
      </c>
      <c r="D32" t="s">
        <v>159</v>
      </c>
      <c r="E32" t="s">
        <v>183</v>
      </c>
      <c r="F32" t="s">
        <v>214</v>
      </c>
      <c r="G32">
        <v>5</v>
      </c>
      <c r="H32" t="s">
        <v>164</v>
      </c>
      <c r="I32">
        <v>3.9</v>
      </c>
      <c r="J32" t="s">
        <v>167</v>
      </c>
      <c r="K32">
        <v>4.5</v>
      </c>
      <c r="L32" t="s">
        <v>167</v>
      </c>
      <c r="M32">
        <v>5</v>
      </c>
      <c r="N32" t="s">
        <v>164</v>
      </c>
      <c r="O32">
        <v>3</v>
      </c>
      <c r="P32" t="s">
        <v>163</v>
      </c>
      <c r="Q32">
        <v>4.3</v>
      </c>
      <c r="R32" t="s">
        <v>167</v>
      </c>
      <c r="S32" t="s">
        <v>162</v>
      </c>
      <c r="T32" t="s">
        <v>161</v>
      </c>
    </row>
    <row r="33" spans="1:20" hidden="1">
      <c r="A33">
        <v>2016</v>
      </c>
      <c r="B33">
        <v>38</v>
      </c>
      <c r="C33" t="s">
        <v>160</v>
      </c>
      <c r="D33" t="s">
        <v>159</v>
      </c>
      <c r="E33" t="s">
        <v>181</v>
      </c>
      <c r="F33" t="s">
        <v>180</v>
      </c>
      <c r="G33">
        <v>5</v>
      </c>
      <c r="H33" t="s">
        <v>164</v>
      </c>
      <c r="I33">
        <v>2.7</v>
      </c>
      <c r="J33" t="s">
        <v>163</v>
      </c>
      <c r="K33">
        <v>4.2</v>
      </c>
      <c r="L33" t="s">
        <v>167</v>
      </c>
      <c r="M33">
        <v>5</v>
      </c>
      <c r="N33" t="s">
        <v>164</v>
      </c>
      <c r="O33">
        <v>3</v>
      </c>
      <c r="P33" t="s">
        <v>163</v>
      </c>
      <c r="Q33">
        <v>3.9</v>
      </c>
      <c r="R33" t="s">
        <v>167</v>
      </c>
      <c r="S33" t="s">
        <v>162</v>
      </c>
      <c r="T33" t="s">
        <v>161</v>
      </c>
    </row>
    <row r="34" spans="1:20" hidden="1">
      <c r="A34">
        <v>2016</v>
      </c>
      <c r="B34">
        <v>38</v>
      </c>
      <c r="C34" t="s">
        <v>160</v>
      </c>
      <c r="D34" t="s">
        <v>159</v>
      </c>
      <c r="E34" t="s">
        <v>178</v>
      </c>
      <c r="F34" t="s">
        <v>213</v>
      </c>
      <c r="G34">
        <v>5</v>
      </c>
      <c r="H34" t="s">
        <v>164</v>
      </c>
      <c r="I34">
        <v>3.5</v>
      </c>
      <c r="J34" t="s">
        <v>163</v>
      </c>
      <c r="K34">
        <v>4</v>
      </c>
      <c r="L34" t="s">
        <v>167</v>
      </c>
      <c r="M34">
        <v>5</v>
      </c>
      <c r="N34" t="s">
        <v>164</v>
      </c>
      <c r="O34">
        <v>4</v>
      </c>
      <c r="P34" t="s">
        <v>167</v>
      </c>
      <c r="Q34">
        <v>4.3</v>
      </c>
      <c r="R34" t="s">
        <v>167</v>
      </c>
      <c r="S34" t="s">
        <v>162</v>
      </c>
      <c r="T34" t="s">
        <v>161</v>
      </c>
    </row>
    <row r="35" spans="1:20" hidden="1">
      <c r="A35">
        <v>2016</v>
      </c>
      <c r="B35">
        <v>38</v>
      </c>
      <c r="C35" t="s">
        <v>160</v>
      </c>
      <c r="D35" t="s">
        <v>159</v>
      </c>
      <c r="E35" t="s">
        <v>174</v>
      </c>
      <c r="F35" t="s">
        <v>212</v>
      </c>
      <c r="G35">
        <v>4.7</v>
      </c>
      <c r="H35" t="s">
        <v>164</v>
      </c>
      <c r="I35">
        <v>4</v>
      </c>
      <c r="J35" t="s">
        <v>167</v>
      </c>
      <c r="K35">
        <v>4.3</v>
      </c>
      <c r="L35" t="s">
        <v>167</v>
      </c>
      <c r="M35">
        <v>5</v>
      </c>
      <c r="N35" t="s">
        <v>164</v>
      </c>
      <c r="O35">
        <v>3</v>
      </c>
      <c r="P35" t="s">
        <v>163</v>
      </c>
      <c r="Q35">
        <v>4.2</v>
      </c>
      <c r="R35" t="s">
        <v>167</v>
      </c>
      <c r="S35" t="s">
        <v>162</v>
      </c>
      <c r="T35" t="s">
        <v>161</v>
      </c>
    </row>
    <row r="36" spans="1:20" hidden="1">
      <c r="A36">
        <v>2016</v>
      </c>
      <c r="B36">
        <v>38</v>
      </c>
      <c r="C36" t="s">
        <v>160</v>
      </c>
      <c r="D36" t="s">
        <v>159</v>
      </c>
      <c r="E36" t="s">
        <v>211</v>
      </c>
      <c r="F36" t="s">
        <v>210</v>
      </c>
      <c r="G36">
        <v>5</v>
      </c>
      <c r="H36" t="s">
        <v>164</v>
      </c>
      <c r="I36">
        <v>4.5</v>
      </c>
      <c r="J36" t="s">
        <v>167</v>
      </c>
      <c r="K36" t="s">
        <v>154</v>
      </c>
      <c r="L36" t="s">
        <v>156</v>
      </c>
      <c r="M36">
        <v>3</v>
      </c>
      <c r="N36" t="s">
        <v>163</v>
      </c>
      <c r="O36">
        <v>3</v>
      </c>
      <c r="P36" t="s">
        <v>163</v>
      </c>
      <c r="Q36">
        <v>3.7</v>
      </c>
      <c r="R36" t="s">
        <v>163</v>
      </c>
      <c r="S36" t="s">
        <v>154</v>
      </c>
      <c r="T36" t="s">
        <v>209</v>
      </c>
    </row>
    <row r="37" spans="1:20" hidden="1">
      <c r="A37">
        <v>2016</v>
      </c>
      <c r="B37">
        <v>38</v>
      </c>
      <c r="C37" t="s">
        <v>160</v>
      </c>
      <c r="D37" t="s">
        <v>159</v>
      </c>
      <c r="E37" t="s">
        <v>166</v>
      </c>
      <c r="F37" t="s">
        <v>208</v>
      </c>
      <c r="G37">
        <v>5</v>
      </c>
      <c r="H37" t="s">
        <v>164</v>
      </c>
      <c r="I37">
        <v>3.9</v>
      </c>
      <c r="J37" t="s">
        <v>167</v>
      </c>
      <c r="K37">
        <v>3.5</v>
      </c>
      <c r="L37" t="s">
        <v>163</v>
      </c>
      <c r="M37">
        <v>5</v>
      </c>
      <c r="N37" t="s">
        <v>164</v>
      </c>
      <c r="O37">
        <v>2</v>
      </c>
      <c r="P37" t="s">
        <v>168</v>
      </c>
      <c r="Q37">
        <v>3.8</v>
      </c>
      <c r="R37" t="s">
        <v>167</v>
      </c>
      <c r="S37" t="s">
        <v>162</v>
      </c>
      <c r="T37" t="s">
        <v>161</v>
      </c>
    </row>
    <row r="38" spans="1:20" hidden="1">
      <c r="A38">
        <v>2015</v>
      </c>
      <c r="B38">
        <v>38</v>
      </c>
      <c r="C38" t="s">
        <v>160</v>
      </c>
      <c r="D38" t="s">
        <v>159</v>
      </c>
      <c r="E38" t="s">
        <v>202</v>
      </c>
      <c r="F38" t="s">
        <v>201</v>
      </c>
      <c r="G38">
        <v>5</v>
      </c>
      <c r="H38" t="s">
        <v>164</v>
      </c>
      <c r="I38">
        <v>2.5</v>
      </c>
      <c r="J38" t="s">
        <v>168</v>
      </c>
      <c r="K38" t="s">
        <v>154</v>
      </c>
      <c r="L38" t="s">
        <v>156</v>
      </c>
      <c r="M38" t="s">
        <v>154</v>
      </c>
      <c r="N38" t="s">
        <v>156</v>
      </c>
      <c r="O38" t="s">
        <v>154</v>
      </c>
      <c r="P38" t="s">
        <v>156</v>
      </c>
      <c r="Q38">
        <v>3.3</v>
      </c>
      <c r="R38" t="s">
        <v>163</v>
      </c>
      <c r="S38" t="s">
        <v>154</v>
      </c>
      <c r="T38" t="s">
        <v>153</v>
      </c>
    </row>
    <row r="39" spans="1:20" hidden="1">
      <c r="A39">
        <v>2015</v>
      </c>
      <c r="B39">
        <v>38</v>
      </c>
      <c r="C39" t="s">
        <v>160</v>
      </c>
      <c r="D39" t="s">
        <v>159</v>
      </c>
      <c r="E39" t="s">
        <v>200</v>
      </c>
      <c r="F39" t="s">
        <v>199</v>
      </c>
      <c r="G39">
        <v>5</v>
      </c>
      <c r="H39" t="s">
        <v>164</v>
      </c>
      <c r="I39">
        <v>2.5</v>
      </c>
      <c r="J39" t="s">
        <v>168</v>
      </c>
      <c r="K39" t="s">
        <v>154</v>
      </c>
      <c r="L39" t="s">
        <v>156</v>
      </c>
      <c r="M39" t="s">
        <v>154</v>
      </c>
      <c r="N39" t="s">
        <v>156</v>
      </c>
      <c r="O39" t="s">
        <v>154</v>
      </c>
      <c r="P39" t="s">
        <v>156</v>
      </c>
      <c r="Q39">
        <v>3.3</v>
      </c>
      <c r="R39" t="s">
        <v>163</v>
      </c>
      <c r="S39" t="s">
        <v>154</v>
      </c>
      <c r="T39" t="s">
        <v>153</v>
      </c>
    </row>
    <row r="40" spans="1:20" hidden="1">
      <c r="A40">
        <v>2015</v>
      </c>
      <c r="B40">
        <v>38</v>
      </c>
      <c r="C40" t="s">
        <v>160</v>
      </c>
      <c r="D40" t="s">
        <v>159</v>
      </c>
      <c r="E40" t="s">
        <v>198</v>
      </c>
      <c r="F40" t="s">
        <v>197</v>
      </c>
      <c r="G40">
        <v>5</v>
      </c>
      <c r="H40" t="s">
        <v>164</v>
      </c>
      <c r="I40">
        <v>3</v>
      </c>
      <c r="J40" t="s">
        <v>163</v>
      </c>
      <c r="K40">
        <v>4.2</v>
      </c>
      <c r="L40" t="s">
        <v>167</v>
      </c>
      <c r="M40">
        <v>5</v>
      </c>
      <c r="N40" t="s">
        <v>164</v>
      </c>
      <c r="O40">
        <v>4</v>
      </c>
      <c r="P40" t="s">
        <v>167</v>
      </c>
      <c r="Q40">
        <v>4.2</v>
      </c>
      <c r="R40" t="s">
        <v>167</v>
      </c>
      <c r="S40" t="s">
        <v>196</v>
      </c>
      <c r="T40" t="s">
        <v>161</v>
      </c>
    </row>
    <row r="41" spans="1:20" hidden="1">
      <c r="A41">
        <v>2015</v>
      </c>
      <c r="B41">
        <v>38</v>
      </c>
      <c r="C41" t="s">
        <v>160</v>
      </c>
      <c r="D41" t="s">
        <v>159</v>
      </c>
      <c r="E41" t="s">
        <v>194</v>
      </c>
      <c r="F41" t="s">
        <v>193</v>
      </c>
      <c r="G41">
        <v>4.7</v>
      </c>
      <c r="H41" t="s">
        <v>164</v>
      </c>
      <c r="I41">
        <v>1</v>
      </c>
      <c r="J41" t="s">
        <v>155</v>
      </c>
      <c r="K41" t="s">
        <v>154</v>
      </c>
      <c r="L41" t="s">
        <v>156</v>
      </c>
      <c r="M41" t="s">
        <v>154</v>
      </c>
      <c r="N41" t="s">
        <v>156</v>
      </c>
      <c r="O41">
        <v>4</v>
      </c>
      <c r="P41" t="s">
        <v>167</v>
      </c>
      <c r="Q41">
        <v>2.9</v>
      </c>
      <c r="R41" t="s">
        <v>163</v>
      </c>
      <c r="S41" t="s">
        <v>154</v>
      </c>
      <c r="T41" t="s">
        <v>192</v>
      </c>
    </row>
    <row r="42" spans="1:20" hidden="1">
      <c r="A42">
        <v>2015</v>
      </c>
      <c r="B42">
        <v>38</v>
      </c>
      <c r="C42" t="s">
        <v>160</v>
      </c>
      <c r="D42" t="s">
        <v>159</v>
      </c>
      <c r="E42" t="s">
        <v>191</v>
      </c>
      <c r="F42" t="s">
        <v>190</v>
      </c>
      <c r="G42">
        <v>3</v>
      </c>
      <c r="H42" t="s">
        <v>163</v>
      </c>
      <c r="I42">
        <v>3.7</v>
      </c>
      <c r="J42" t="s">
        <v>163</v>
      </c>
      <c r="K42" t="s">
        <v>154</v>
      </c>
      <c r="L42" t="s">
        <v>156</v>
      </c>
      <c r="M42" t="s">
        <v>154</v>
      </c>
      <c r="N42" t="s">
        <v>156</v>
      </c>
      <c r="O42" t="s">
        <v>154</v>
      </c>
      <c r="P42" t="s">
        <v>156</v>
      </c>
      <c r="Q42">
        <v>3.4</v>
      </c>
      <c r="R42" t="s">
        <v>163</v>
      </c>
      <c r="S42" t="s">
        <v>154</v>
      </c>
      <c r="T42" t="s">
        <v>153</v>
      </c>
    </row>
    <row r="43" spans="1:20" hidden="1">
      <c r="A43">
        <v>2015</v>
      </c>
      <c r="B43">
        <v>38</v>
      </c>
      <c r="C43" t="s">
        <v>160</v>
      </c>
      <c r="D43" t="s">
        <v>159</v>
      </c>
      <c r="E43" t="s">
        <v>207</v>
      </c>
      <c r="F43" t="s">
        <v>206</v>
      </c>
      <c r="G43">
        <v>3.7</v>
      </c>
      <c r="H43" t="s">
        <v>163</v>
      </c>
      <c r="I43">
        <v>5</v>
      </c>
      <c r="J43" t="s">
        <v>164</v>
      </c>
      <c r="K43" t="s">
        <v>154</v>
      </c>
      <c r="L43" t="s">
        <v>156</v>
      </c>
      <c r="M43" t="s">
        <v>154</v>
      </c>
      <c r="N43" t="s">
        <v>156</v>
      </c>
      <c r="O43" t="s">
        <v>154</v>
      </c>
      <c r="P43" t="s">
        <v>156</v>
      </c>
      <c r="Q43">
        <v>4.5999999999999996</v>
      </c>
      <c r="R43" t="s">
        <v>164</v>
      </c>
      <c r="S43" t="s">
        <v>154</v>
      </c>
      <c r="T43" t="s">
        <v>153</v>
      </c>
    </row>
    <row r="44" spans="1:20" hidden="1">
      <c r="A44">
        <v>2015</v>
      </c>
      <c r="B44">
        <v>38</v>
      </c>
      <c r="C44" t="s">
        <v>160</v>
      </c>
      <c r="D44" t="s">
        <v>159</v>
      </c>
      <c r="E44" t="s">
        <v>189</v>
      </c>
      <c r="F44" t="s">
        <v>188</v>
      </c>
      <c r="G44">
        <v>3.5</v>
      </c>
      <c r="H44" t="s">
        <v>163</v>
      </c>
      <c r="I44">
        <v>5</v>
      </c>
      <c r="J44" t="s">
        <v>164</v>
      </c>
      <c r="K44" t="s">
        <v>154</v>
      </c>
      <c r="L44" t="s">
        <v>156</v>
      </c>
      <c r="M44" t="s">
        <v>154</v>
      </c>
      <c r="N44" t="s">
        <v>156</v>
      </c>
      <c r="O44" t="s">
        <v>154</v>
      </c>
      <c r="P44" t="s">
        <v>156</v>
      </c>
      <c r="Q44">
        <v>4.5</v>
      </c>
      <c r="R44" t="s">
        <v>167</v>
      </c>
      <c r="S44" t="s">
        <v>154</v>
      </c>
      <c r="T44" t="s">
        <v>153</v>
      </c>
    </row>
    <row r="45" spans="1:20" hidden="1">
      <c r="A45">
        <v>2015</v>
      </c>
      <c r="B45">
        <v>38</v>
      </c>
      <c r="C45" t="s">
        <v>160</v>
      </c>
      <c r="D45" t="s">
        <v>159</v>
      </c>
      <c r="E45" t="s">
        <v>187</v>
      </c>
      <c r="F45" t="s">
        <v>186</v>
      </c>
      <c r="G45">
        <v>5</v>
      </c>
      <c r="H45" t="s">
        <v>164</v>
      </c>
      <c r="I45">
        <v>5</v>
      </c>
      <c r="J45" t="s">
        <v>164</v>
      </c>
      <c r="K45" t="s">
        <v>154</v>
      </c>
      <c r="L45" t="s">
        <v>156</v>
      </c>
      <c r="M45" t="s">
        <v>154</v>
      </c>
      <c r="N45" t="s">
        <v>156</v>
      </c>
      <c r="O45" t="s">
        <v>154</v>
      </c>
      <c r="P45" t="s">
        <v>156</v>
      </c>
      <c r="Q45">
        <v>5</v>
      </c>
      <c r="R45" t="s">
        <v>164</v>
      </c>
      <c r="S45" t="s">
        <v>154</v>
      </c>
      <c r="T45" t="s">
        <v>153</v>
      </c>
    </row>
    <row r="46" spans="1:20" hidden="1">
      <c r="A46">
        <v>2015</v>
      </c>
      <c r="B46">
        <v>38</v>
      </c>
      <c r="C46" t="s">
        <v>160</v>
      </c>
      <c r="D46" t="s">
        <v>159</v>
      </c>
      <c r="E46" t="s">
        <v>39</v>
      </c>
      <c r="F46" t="s">
        <v>184</v>
      </c>
      <c r="G46">
        <v>4.5</v>
      </c>
      <c r="H46" t="s">
        <v>167</v>
      </c>
      <c r="I46">
        <v>4.5</v>
      </c>
      <c r="J46" t="s">
        <v>167</v>
      </c>
      <c r="K46" t="s">
        <v>154</v>
      </c>
      <c r="L46" t="s">
        <v>156</v>
      </c>
      <c r="M46" t="s">
        <v>154</v>
      </c>
      <c r="N46" t="s">
        <v>156</v>
      </c>
      <c r="O46" t="s">
        <v>154</v>
      </c>
      <c r="P46" t="s">
        <v>156</v>
      </c>
      <c r="Q46">
        <v>4.5</v>
      </c>
      <c r="R46" t="s">
        <v>167</v>
      </c>
      <c r="S46" t="s">
        <v>154</v>
      </c>
      <c r="T46" t="s">
        <v>153</v>
      </c>
    </row>
    <row r="47" spans="1:20" hidden="1">
      <c r="A47">
        <v>2015</v>
      </c>
      <c r="B47">
        <v>38</v>
      </c>
      <c r="C47" t="s">
        <v>160</v>
      </c>
      <c r="D47" t="s">
        <v>159</v>
      </c>
      <c r="E47" t="s">
        <v>183</v>
      </c>
      <c r="F47" t="s">
        <v>182</v>
      </c>
      <c r="G47">
        <v>5</v>
      </c>
      <c r="H47" t="s">
        <v>164</v>
      </c>
      <c r="I47">
        <v>3</v>
      </c>
      <c r="J47" t="s">
        <v>163</v>
      </c>
      <c r="K47">
        <v>3.9</v>
      </c>
      <c r="L47" t="s">
        <v>167</v>
      </c>
      <c r="M47">
        <v>5</v>
      </c>
      <c r="N47" t="s">
        <v>164</v>
      </c>
      <c r="O47">
        <v>3</v>
      </c>
      <c r="P47" t="s">
        <v>163</v>
      </c>
      <c r="Q47">
        <v>3.9</v>
      </c>
      <c r="R47" t="s">
        <v>167</v>
      </c>
      <c r="S47" t="s">
        <v>162</v>
      </c>
      <c r="T47" t="s">
        <v>161</v>
      </c>
    </row>
    <row r="48" spans="1:20" hidden="1">
      <c r="A48">
        <v>2015</v>
      </c>
      <c r="B48">
        <v>38</v>
      </c>
      <c r="C48" t="s">
        <v>160</v>
      </c>
      <c r="D48" t="s">
        <v>159</v>
      </c>
      <c r="E48" t="s">
        <v>181</v>
      </c>
      <c r="F48" t="s">
        <v>180</v>
      </c>
      <c r="G48">
        <v>5</v>
      </c>
      <c r="H48" t="s">
        <v>164</v>
      </c>
      <c r="I48">
        <v>3</v>
      </c>
      <c r="J48" t="s">
        <v>163</v>
      </c>
      <c r="K48">
        <v>3.2</v>
      </c>
      <c r="L48" t="s">
        <v>163</v>
      </c>
      <c r="M48">
        <v>3</v>
      </c>
      <c r="N48" t="s">
        <v>163</v>
      </c>
      <c r="O48">
        <v>1</v>
      </c>
      <c r="P48" t="s">
        <v>155</v>
      </c>
      <c r="Q48">
        <v>2.9</v>
      </c>
      <c r="R48" t="s">
        <v>163</v>
      </c>
      <c r="S48" t="s">
        <v>162</v>
      </c>
      <c r="T48" t="s">
        <v>161</v>
      </c>
    </row>
    <row r="49" spans="1:20" hidden="1">
      <c r="A49">
        <v>2015</v>
      </c>
      <c r="B49">
        <v>38</v>
      </c>
      <c r="C49" t="s">
        <v>160</v>
      </c>
      <c r="D49" t="s">
        <v>159</v>
      </c>
      <c r="E49" t="s">
        <v>178</v>
      </c>
      <c r="F49" t="s">
        <v>177</v>
      </c>
      <c r="G49">
        <v>4.8</v>
      </c>
      <c r="H49" t="s">
        <v>164</v>
      </c>
      <c r="I49">
        <v>2.8</v>
      </c>
      <c r="J49" t="s">
        <v>163</v>
      </c>
      <c r="K49">
        <v>2.6</v>
      </c>
      <c r="L49" t="s">
        <v>168</v>
      </c>
      <c r="M49">
        <v>4</v>
      </c>
      <c r="N49" t="s">
        <v>167</v>
      </c>
      <c r="O49">
        <v>3</v>
      </c>
      <c r="P49" t="s">
        <v>163</v>
      </c>
      <c r="Q49">
        <v>3.3</v>
      </c>
      <c r="R49" t="s">
        <v>163</v>
      </c>
      <c r="S49" t="s">
        <v>162</v>
      </c>
      <c r="T49" t="s">
        <v>161</v>
      </c>
    </row>
    <row r="50" spans="1:20" hidden="1">
      <c r="A50">
        <v>2015</v>
      </c>
      <c r="B50">
        <v>38</v>
      </c>
      <c r="C50" t="s">
        <v>160</v>
      </c>
      <c r="D50" t="s">
        <v>159</v>
      </c>
      <c r="E50" t="s">
        <v>176</v>
      </c>
      <c r="F50" t="s">
        <v>175</v>
      </c>
      <c r="G50">
        <v>4.4000000000000004</v>
      </c>
      <c r="H50" t="s">
        <v>167</v>
      </c>
      <c r="I50">
        <v>3.3</v>
      </c>
      <c r="J50" t="s">
        <v>163</v>
      </c>
      <c r="K50">
        <v>2.8</v>
      </c>
      <c r="L50" t="s">
        <v>163</v>
      </c>
      <c r="M50">
        <v>4</v>
      </c>
      <c r="N50" t="s">
        <v>167</v>
      </c>
      <c r="O50">
        <v>3</v>
      </c>
      <c r="P50" t="s">
        <v>163</v>
      </c>
      <c r="Q50">
        <v>3.4</v>
      </c>
      <c r="R50" t="s">
        <v>163</v>
      </c>
      <c r="S50" t="s">
        <v>162</v>
      </c>
      <c r="T50" t="s">
        <v>161</v>
      </c>
    </row>
    <row r="51" spans="1:20" hidden="1">
      <c r="A51">
        <v>2015</v>
      </c>
      <c r="B51">
        <v>38</v>
      </c>
      <c r="C51" t="s">
        <v>160</v>
      </c>
      <c r="D51" t="s">
        <v>159</v>
      </c>
      <c r="E51" t="s">
        <v>174</v>
      </c>
      <c r="F51" t="s">
        <v>173</v>
      </c>
      <c r="G51">
        <v>4.4000000000000004</v>
      </c>
      <c r="H51" t="s">
        <v>167</v>
      </c>
      <c r="I51">
        <v>1</v>
      </c>
      <c r="J51" t="s">
        <v>155</v>
      </c>
      <c r="K51">
        <v>2.7</v>
      </c>
      <c r="L51" t="s">
        <v>163</v>
      </c>
      <c r="M51">
        <v>4</v>
      </c>
      <c r="N51" t="s">
        <v>167</v>
      </c>
      <c r="O51">
        <v>4</v>
      </c>
      <c r="P51" t="s">
        <v>167</v>
      </c>
      <c r="Q51">
        <v>3.1</v>
      </c>
      <c r="R51" t="s">
        <v>163</v>
      </c>
      <c r="S51" t="s">
        <v>162</v>
      </c>
      <c r="T51" t="s">
        <v>161</v>
      </c>
    </row>
    <row r="52" spans="1:20" hidden="1">
      <c r="A52">
        <v>2015</v>
      </c>
      <c r="B52">
        <v>38</v>
      </c>
      <c r="C52" t="s">
        <v>160</v>
      </c>
      <c r="D52" t="s">
        <v>159</v>
      </c>
      <c r="E52" t="s">
        <v>172</v>
      </c>
      <c r="F52" t="s">
        <v>171</v>
      </c>
      <c r="G52">
        <v>5</v>
      </c>
      <c r="H52" t="s">
        <v>164</v>
      </c>
      <c r="I52">
        <v>2.5</v>
      </c>
      <c r="J52" t="s">
        <v>168</v>
      </c>
      <c r="K52" t="s">
        <v>154</v>
      </c>
      <c r="L52" t="s">
        <v>156</v>
      </c>
      <c r="M52" t="s">
        <v>154</v>
      </c>
      <c r="N52" t="s">
        <v>156</v>
      </c>
      <c r="O52">
        <v>5</v>
      </c>
      <c r="P52" t="s">
        <v>164</v>
      </c>
      <c r="Q52">
        <v>4</v>
      </c>
      <c r="R52" t="s">
        <v>167</v>
      </c>
      <c r="S52" t="s">
        <v>154</v>
      </c>
      <c r="T52" t="s">
        <v>192</v>
      </c>
    </row>
    <row r="53" spans="1:20" hidden="1">
      <c r="A53">
        <v>2015</v>
      </c>
      <c r="B53">
        <v>38</v>
      </c>
      <c r="C53" t="s">
        <v>160</v>
      </c>
      <c r="D53" t="s">
        <v>159</v>
      </c>
      <c r="E53" t="s">
        <v>170</v>
      </c>
      <c r="F53" t="s">
        <v>169</v>
      </c>
      <c r="G53">
        <v>5</v>
      </c>
      <c r="H53" t="s">
        <v>164</v>
      </c>
      <c r="I53">
        <v>1</v>
      </c>
      <c r="J53" t="s">
        <v>155</v>
      </c>
      <c r="K53">
        <v>3.4</v>
      </c>
      <c r="L53" t="s">
        <v>163</v>
      </c>
      <c r="M53">
        <v>4</v>
      </c>
      <c r="N53" t="s">
        <v>167</v>
      </c>
      <c r="O53">
        <v>2</v>
      </c>
      <c r="P53" t="s">
        <v>168</v>
      </c>
      <c r="Q53">
        <v>2.9</v>
      </c>
      <c r="R53" t="s">
        <v>163</v>
      </c>
      <c r="S53" t="s">
        <v>162</v>
      </c>
      <c r="T53" t="s">
        <v>161</v>
      </c>
    </row>
    <row r="54" spans="1:20" hidden="1">
      <c r="A54">
        <v>2015</v>
      </c>
      <c r="B54">
        <v>38</v>
      </c>
      <c r="C54" t="s">
        <v>160</v>
      </c>
      <c r="D54" t="s">
        <v>159</v>
      </c>
      <c r="E54" t="s">
        <v>166</v>
      </c>
      <c r="F54" t="s">
        <v>165</v>
      </c>
      <c r="G54">
        <v>4.4000000000000004</v>
      </c>
      <c r="H54" t="s">
        <v>167</v>
      </c>
      <c r="I54">
        <v>3.7</v>
      </c>
      <c r="J54" t="s">
        <v>163</v>
      </c>
      <c r="K54">
        <v>3.2</v>
      </c>
      <c r="L54" t="s">
        <v>163</v>
      </c>
      <c r="M54">
        <v>5</v>
      </c>
      <c r="N54" t="s">
        <v>164</v>
      </c>
      <c r="O54">
        <v>4</v>
      </c>
      <c r="P54" t="s">
        <v>167</v>
      </c>
      <c r="Q54">
        <v>4</v>
      </c>
      <c r="R54" t="s">
        <v>167</v>
      </c>
      <c r="S54" t="s">
        <v>162</v>
      </c>
      <c r="T54" t="s">
        <v>161</v>
      </c>
    </row>
    <row r="55" spans="1:20" hidden="1">
      <c r="A55">
        <v>2015</v>
      </c>
      <c r="B55">
        <v>38</v>
      </c>
      <c r="C55" t="s">
        <v>160</v>
      </c>
      <c r="D55" t="s">
        <v>159</v>
      </c>
      <c r="E55" t="s">
        <v>158</v>
      </c>
      <c r="F55" t="s">
        <v>157</v>
      </c>
      <c r="G55">
        <v>3.4</v>
      </c>
      <c r="H55" t="s">
        <v>163</v>
      </c>
      <c r="I55">
        <v>1</v>
      </c>
      <c r="J55" t="s">
        <v>155</v>
      </c>
      <c r="K55">
        <v>3</v>
      </c>
      <c r="L55" t="s">
        <v>163</v>
      </c>
      <c r="M55">
        <v>5</v>
      </c>
      <c r="N55" t="s">
        <v>164</v>
      </c>
      <c r="O55">
        <v>5</v>
      </c>
      <c r="P55" t="s">
        <v>164</v>
      </c>
      <c r="Q55">
        <v>3.5</v>
      </c>
      <c r="R55" t="s">
        <v>163</v>
      </c>
      <c r="S55" t="s">
        <v>196</v>
      </c>
      <c r="T55" t="s">
        <v>161</v>
      </c>
    </row>
    <row r="56" spans="1:20" hidden="1">
      <c r="A56">
        <v>2014</v>
      </c>
      <c r="B56">
        <v>38</v>
      </c>
      <c r="C56" t="s">
        <v>160</v>
      </c>
      <c r="D56" t="s">
        <v>159</v>
      </c>
      <c r="E56" t="s">
        <v>202</v>
      </c>
      <c r="F56" t="s">
        <v>201</v>
      </c>
      <c r="G56">
        <v>5</v>
      </c>
      <c r="H56" t="s">
        <v>164</v>
      </c>
      <c r="I56">
        <v>4</v>
      </c>
      <c r="J56" t="s">
        <v>167</v>
      </c>
      <c r="K56" t="s">
        <v>154</v>
      </c>
      <c r="L56" t="s">
        <v>156</v>
      </c>
      <c r="M56" t="s">
        <v>154</v>
      </c>
      <c r="N56" t="s">
        <v>156</v>
      </c>
      <c r="O56" t="s">
        <v>154</v>
      </c>
      <c r="P56" t="s">
        <v>156</v>
      </c>
      <c r="Q56">
        <v>4.3</v>
      </c>
      <c r="R56" t="s">
        <v>167</v>
      </c>
      <c r="S56" t="s">
        <v>154</v>
      </c>
      <c r="T56" t="s">
        <v>153</v>
      </c>
    </row>
    <row r="57" spans="1:20" hidden="1">
      <c r="A57">
        <v>2014</v>
      </c>
      <c r="B57">
        <v>38</v>
      </c>
      <c r="C57" t="s">
        <v>160</v>
      </c>
      <c r="D57" t="s">
        <v>159</v>
      </c>
      <c r="E57" t="s">
        <v>200</v>
      </c>
      <c r="F57" t="s">
        <v>199</v>
      </c>
      <c r="G57">
        <v>5</v>
      </c>
      <c r="H57" t="s">
        <v>164</v>
      </c>
      <c r="I57">
        <v>5</v>
      </c>
      <c r="J57" t="s">
        <v>164</v>
      </c>
      <c r="K57" t="s">
        <v>154</v>
      </c>
      <c r="L57" t="s">
        <v>156</v>
      </c>
      <c r="M57" t="s">
        <v>154</v>
      </c>
      <c r="N57" t="s">
        <v>156</v>
      </c>
      <c r="O57" t="s">
        <v>154</v>
      </c>
      <c r="P57" t="s">
        <v>156</v>
      </c>
      <c r="Q57">
        <v>5</v>
      </c>
      <c r="R57" t="s">
        <v>164</v>
      </c>
      <c r="S57" t="s">
        <v>154</v>
      </c>
      <c r="T57" t="s">
        <v>153</v>
      </c>
    </row>
    <row r="58" spans="1:20" hidden="1">
      <c r="A58">
        <v>2014</v>
      </c>
      <c r="B58">
        <v>38</v>
      </c>
      <c r="C58" t="s">
        <v>160</v>
      </c>
      <c r="D58" t="s">
        <v>159</v>
      </c>
      <c r="E58" t="s">
        <v>198</v>
      </c>
      <c r="F58" t="s">
        <v>197</v>
      </c>
      <c r="G58">
        <v>3.6</v>
      </c>
      <c r="H58" t="s">
        <v>163</v>
      </c>
      <c r="I58">
        <v>1.5</v>
      </c>
      <c r="J58" t="s">
        <v>155</v>
      </c>
      <c r="K58">
        <v>4.2</v>
      </c>
      <c r="L58" t="s">
        <v>167</v>
      </c>
      <c r="M58" t="s">
        <v>154</v>
      </c>
      <c r="N58" t="s">
        <v>156</v>
      </c>
      <c r="O58">
        <v>5</v>
      </c>
      <c r="P58" t="s">
        <v>164</v>
      </c>
      <c r="Q58">
        <v>3.6</v>
      </c>
      <c r="R58" t="s">
        <v>163</v>
      </c>
      <c r="S58" t="s">
        <v>196</v>
      </c>
      <c r="T58" t="s">
        <v>195</v>
      </c>
    </row>
    <row r="59" spans="1:20" hidden="1">
      <c r="A59">
        <v>2014</v>
      </c>
      <c r="B59">
        <v>38</v>
      </c>
      <c r="C59" t="s">
        <v>160</v>
      </c>
      <c r="D59" t="s">
        <v>159</v>
      </c>
      <c r="E59" t="s">
        <v>194</v>
      </c>
      <c r="F59" t="s">
        <v>193</v>
      </c>
      <c r="G59">
        <v>4.8</v>
      </c>
      <c r="H59" t="s">
        <v>164</v>
      </c>
      <c r="I59">
        <v>3</v>
      </c>
      <c r="J59" t="s">
        <v>163</v>
      </c>
      <c r="K59" t="s">
        <v>154</v>
      </c>
      <c r="L59" t="s">
        <v>156</v>
      </c>
      <c r="M59" t="s">
        <v>154</v>
      </c>
      <c r="N59" t="s">
        <v>156</v>
      </c>
      <c r="O59">
        <v>5</v>
      </c>
      <c r="P59" t="s">
        <v>164</v>
      </c>
      <c r="Q59">
        <v>4.2</v>
      </c>
      <c r="R59" t="s">
        <v>167</v>
      </c>
      <c r="S59" t="s">
        <v>154</v>
      </c>
      <c r="T59" t="s">
        <v>192</v>
      </c>
    </row>
    <row r="60" spans="1:20" hidden="1">
      <c r="A60">
        <v>2014</v>
      </c>
      <c r="B60">
        <v>38</v>
      </c>
      <c r="C60" t="s">
        <v>160</v>
      </c>
      <c r="D60" t="s">
        <v>159</v>
      </c>
      <c r="E60" t="s">
        <v>191</v>
      </c>
      <c r="F60" t="s">
        <v>190</v>
      </c>
      <c r="G60">
        <v>1</v>
      </c>
      <c r="H60" t="s">
        <v>155</v>
      </c>
      <c r="I60">
        <v>2.2999999999999998</v>
      </c>
      <c r="J60" t="s">
        <v>168</v>
      </c>
      <c r="K60" t="s">
        <v>154</v>
      </c>
      <c r="L60" t="s">
        <v>156</v>
      </c>
      <c r="M60" t="s">
        <v>154</v>
      </c>
      <c r="N60" t="s">
        <v>156</v>
      </c>
      <c r="O60" t="s">
        <v>154</v>
      </c>
      <c r="P60" t="s">
        <v>156</v>
      </c>
      <c r="Q60">
        <v>1.8</v>
      </c>
      <c r="R60" t="s">
        <v>168</v>
      </c>
      <c r="S60" t="s">
        <v>154</v>
      </c>
      <c r="T60" t="s">
        <v>153</v>
      </c>
    </row>
    <row r="61" spans="1:20" hidden="1">
      <c r="A61">
        <v>2014</v>
      </c>
      <c r="B61">
        <v>38</v>
      </c>
      <c r="C61" t="s">
        <v>160</v>
      </c>
      <c r="D61" t="s">
        <v>159</v>
      </c>
      <c r="E61" t="s">
        <v>207</v>
      </c>
      <c r="F61" t="s">
        <v>206</v>
      </c>
      <c r="G61">
        <v>5</v>
      </c>
      <c r="H61" t="s">
        <v>164</v>
      </c>
      <c r="I61" t="s">
        <v>154</v>
      </c>
      <c r="J61" t="s">
        <v>156</v>
      </c>
      <c r="K61" t="s">
        <v>154</v>
      </c>
      <c r="L61" t="s">
        <v>156</v>
      </c>
      <c r="M61" t="s">
        <v>154</v>
      </c>
      <c r="N61" t="s">
        <v>156</v>
      </c>
      <c r="O61" t="s">
        <v>154</v>
      </c>
      <c r="P61" t="s">
        <v>156</v>
      </c>
      <c r="Q61">
        <v>5</v>
      </c>
      <c r="R61" t="s">
        <v>164</v>
      </c>
      <c r="S61" t="s">
        <v>154</v>
      </c>
      <c r="T61" t="s">
        <v>203</v>
      </c>
    </row>
    <row r="62" spans="1:20" hidden="1">
      <c r="A62">
        <v>2014</v>
      </c>
      <c r="B62">
        <v>38</v>
      </c>
      <c r="C62" t="s">
        <v>160</v>
      </c>
      <c r="D62" t="s">
        <v>159</v>
      </c>
      <c r="E62" t="s">
        <v>189</v>
      </c>
      <c r="F62" t="s">
        <v>188</v>
      </c>
      <c r="G62">
        <v>3.2</v>
      </c>
      <c r="H62" t="s">
        <v>163</v>
      </c>
      <c r="I62" t="s">
        <v>154</v>
      </c>
      <c r="J62" t="s">
        <v>156</v>
      </c>
      <c r="K62" t="s">
        <v>154</v>
      </c>
      <c r="L62" t="s">
        <v>156</v>
      </c>
      <c r="M62" t="s">
        <v>154</v>
      </c>
      <c r="N62" t="s">
        <v>156</v>
      </c>
      <c r="O62" t="s">
        <v>154</v>
      </c>
      <c r="P62" t="s">
        <v>156</v>
      </c>
      <c r="Q62">
        <v>3.2</v>
      </c>
      <c r="R62" t="s">
        <v>163</v>
      </c>
      <c r="S62" t="s">
        <v>154</v>
      </c>
      <c r="T62" t="s">
        <v>203</v>
      </c>
    </row>
    <row r="63" spans="1:20" hidden="1">
      <c r="A63">
        <v>2014</v>
      </c>
      <c r="B63">
        <v>38</v>
      </c>
      <c r="C63" t="s">
        <v>160</v>
      </c>
      <c r="D63" t="s">
        <v>159</v>
      </c>
      <c r="E63" t="s">
        <v>187</v>
      </c>
      <c r="F63" t="s">
        <v>186</v>
      </c>
      <c r="G63">
        <v>5</v>
      </c>
      <c r="H63" t="s">
        <v>164</v>
      </c>
      <c r="I63" t="s">
        <v>154</v>
      </c>
      <c r="J63" t="s">
        <v>156</v>
      </c>
      <c r="K63" t="s">
        <v>154</v>
      </c>
      <c r="L63" t="s">
        <v>156</v>
      </c>
      <c r="M63" t="s">
        <v>154</v>
      </c>
      <c r="N63" t="s">
        <v>156</v>
      </c>
      <c r="O63" t="s">
        <v>154</v>
      </c>
      <c r="P63" t="s">
        <v>156</v>
      </c>
      <c r="Q63">
        <v>5</v>
      </c>
      <c r="R63" t="s">
        <v>164</v>
      </c>
      <c r="S63" t="s">
        <v>154</v>
      </c>
      <c r="T63" t="s">
        <v>203</v>
      </c>
    </row>
    <row r="64" spans="1:20" hidden="1">
      <c r="A64">
        <v>2014</v>
      </c>
      <c r="B64">
        <v>38</v>
      </c>
      <c r="C64" t="s">
        <v>160</v>
      </c>
      <c r="D64" t="s">
        <v>159</v>
      </c>
      <c r="E64" t="s">
        <v>39</v>
      </c>
      <c r="F64" t="s">
        <v>184</v>
      </c>
      <c r="G64">
        <v>4</v>
      </c>
      <c r="H64" t="s">
        <v>167</v>
      </c>
      <c r="I64">
        <v>1.8</v>
      </c>
      <c r="J64" t="s">
        <v>168</v>
      </c>
      <c r="K64" t="s">
        <v>154</v>
      </c>
      <c r="L64" t="s">
        <v>156</v>
      </c>
      <c r="M64" t="s">
        <v>154</v>
      </c>
      <c r="N64" t="s">
        <v>156</v>
      </c>
      <c r="O64" t="s">
        <v>154</v>
      </c>
      <c r="P64" t="s">
        <v>156</v>
      </c>
      <c r="Q64">
        <v>2.5</v>
      </c>
      <c r="R64" t="s">
        <v>168</v>
      </c>
      <c r="S64" t="s">
        <v>154</v>
      </c>
      <c r="T64" t="s">
        <v>153</v>
      </c>
    </row>
    <row r="65" spans="1:20" hidden="1">
      <c r="A65">
        <v>2014</v>
      </c>
      <c r="B65">
        <v>38</v>
      </c>
      <c r="C65" t="s">
        <v>160</v>
      </c>
      <c r="D65" t="s">
        <v>159</v>
      </c>
      <c r="E65" t="s">
        <v>205</v>
      </c>
      <c r="F65" t="s">
        <v>204</v>
      </c>
      <c r="G65">
        <v>1</v>
      </c>
      <c r="H65" t="s">
        <v>155</v>
      </c>
      <c r="I65" t="s">
        <v>154</v>
      </c>
      <c r="J65" t="s">
        <v>156</v>
      </c>
      <c r="K65" t="s">
        <v>154</v>
      </c>
      <c r="L65" t="s">
        <v>156</v>
      </c>
      <c r="M65" t="s">
        <v>154</v>
      </c>
      <c r="N65" t="s">
        <v>156</v>
      </c>
      <c r="O65" t="s">
        <v>154</v>
      </c>
      <c r="P65" t="s">
        <v>156</v>
      </c>
      <c r="Q65">
        <v>1</v>
      </c>
      <c r="R65" t="s">
        <v>155</v>
      </c>
      <c r="S65" t="s">
        <v>154</v>
      </c>
      <c r="T65" t="s">
        <v>203</v>
      </c>
    </row>
    <row r="66" spans="1:20" hidden="1">
      <c r="A66">
        <v>2014</v>
      </c>
      <c r="B66">
        <v>38</v>
      </c>
      <c r="C66" t="s">
        <v>160</v>
      </c>
      <c r="D66" t="s">
        <v>159</v>
      </c>
      <c r="E66" t="s">
        <v>183</v>
      </c>
      <c r="F66" t="s">
        <v>182</v>
      </c>
      <c r="G66">
        <v>5</v>
      </c>
      <c r="H66" t="s">
        <v>164</v>
      </c>
      <c r="I66">
        <v>5</v>
      </c>
      <c r="J66" t="s">
        <v>164</v>
      </c>
      <c r="K66">
        <v>3.9</v>
      </c>
      <c r="L66" t="s">
        <v>167</v>
      </c>
      <c r="M66">
        <v>3</v>
      </c>
      <c r="N66" t="s">
        <v>163</v>
      </c>
      <c r="O66">
        <v>5</v>
      </c>
      <c r="P66" t="s">
        <v>164</v>
      </c>
      <c r="Q66">
        <v>4.2</v>
      </c>
      <c r="R66" t="s">
        <v>167</v>
      </c>
      <c r="S66" t="s">
        <v>162</v>
      </c>
      <c r="T66" t="s">
        <v>161</v>
      </c>
    </row>
    <row r="67" spans="1:20" hidden="1">
      <c r="A67">
        <v>2014</v>
      </c>
      <c r="B67">
        <v>38</v>
      </c>
      <c r="C67" t="s">
        <v>160</v>
      </c>
      <c r="D67" t="s">
        <v>159</v>
      </c>
      <c r="E67" t="s">
        <v>181</v>
      </c>
      <c r="F67" t="s">
        <v>180</v>
      </c>
      <c r="G67">
        <v>5</v>
      </c>
      <c r="H67" t="s">
        <v>164</v>
      </c>
      <c r="I67">
        <v>5</v>
      </c>
      <c r="J67" t="s">
        <v>164</v>
      </c>
      <c r="K67">
        <v>3.2</v>
      </c>
      <c r="L67" t="s">
        <v>163</v>
      </c>
      <c r="M67">
        <v>3</v>
      </c>
      <c r="N67" t="s">
        <v>163</v>
      </c>
      <c r="O67">
        <v>4</v>
      </c>
      <c r="P67" t="s">
        <v>167</v>
      </c>
      <c r="Q67">
        <v>3.9</v>
      </c>
      <c r="R67" t="s">
        <v>167</v>
      </c>
      <c r="S67" t="s">
        <v>162</v>
      </c>
      <c r="T67" t="s">
        <v>161</v>
      </c>
    </row>
    <row r="68" spans="1:20" hidden="1">
      <c r="A68">
        <v>2014</v>
      </c>
      <c r="B68">
        <v>38</v>
      </c>
      <c r="C68" t="s">
        <v>160</v>
      </c>
      <c r="D68" t="s">
        <v>159</v>
      </c>
      <c r="E68" t="s">
        <v>178</v>
      </c>
      <c r="F68" t="s">
        <v>177</v>
      </c>
      <c r="G68">
        <v>4.7</v>
      </c>
      <c r="H68" t="s">
        <v>164</v>
      </c>
      <c r="I68">
        <v>3</v>
      </c>
      <c r="J68" t="s">
        <v>163</v>
      </c>
      <c r="K68">
        <v>2.6</v>
      </c>
      <c r="L68" t="s">
        <v>168</v>
      </c>
      <c r="M68">
        <v>1</v>
      </c>
      <c r="N68" t="s">
        <v>155</v>
      </c>
      <c r="O68">
        <v>5</v>
      </c>
      <c r="P68" t="s">
        <v>164</v>
      </c>
      <c r="Q68">
        <v>3</v>
      </c>
      <c r="R68" t="s">
        <v>163</v>
      </c>
      <c r="S68" t="s">
        <v>162</v>
      </c>
      <c r="T68" t="s">
        <v>161</v>
      </c>
    </row>
    <row r="69" spans="1:20" hidden="1">
      <c r="A69">
        <v>2014</v>
      </c>
      <c r="B69">
        <v>38</v>
      </c>
      <c r="C69" t="s">
        <v>160</v>
      </c>
      <c r="D69" t="s">
        <v>159</v>
      </c>
      <c r="E69" t="s">
        <v>176</v>
      </c>
      <c r="F69" t="s">
        <v>175</v>
      </c>
      <c r="G69">
        <v>3.6</v>
      </c>
      <c r="H69" t="s">
        <v>163</v>
      </c>
      <c r="I69">
        <v>5</v>
      </c>
      <c r="J69" t="s">
        <v>164</v>
      </c>
      <c r="K69">
        <v>2.8</v>
      </c>
      <c r="L69" t="s">
        <v>163</v>
      </c>
      <c r="M69">
        <v>3</v>
      </c>
      <c r="N69" t="s">
        <v>163</v>
      </c>
      <c r="O69">
        <v>4</v>
      </c>
      <c r="P69" t="s">
        <v>167</v>
      </c>
      <c r="Q69">
        <v>3.6</v>
      </c>
      <c r="R69" t="s">
        <v>163</v>
      </c>
      <c r="S69" t="s">
        <v>162</v>
      </c>
      <c r="T69" t="s">
        <v>161</v>
      </c>
    </row>
    <row r="70" spans="1:20" hidden="1">
      <c r="A70">
        <v>2014</v>
      </c>
      <c r="B70">
        <v>38</v>
      </c>
      <c r="C70" t="s">
        <v>160</v>
      </c>
      <c r="D70" t="s">
        <v>159</v>
      </c>
      <c r="E70" t="s">
        <v>174</v>
      </c>
      <c r="F70" t="s">
        <v>173</v>
      </c>
      <c r="G70">
        <v>5</v>
      </c>
      <c r="H70" t="s">
        <v>164</v>
      </c>
      <c r="I70">
        <v>4</v>
      </c>
      <c r="J70" t="s">
        <v>167</v>
      </c>
      <c r="K70">
        <v>2.7</v>
      </c>
      <c r="L70" t="s">
        <v>163</v>
      </c>
      <c r="M70">
        <v>2</v>
      </c>
      <c r="N70" t="s">
        <v>168</v>
      </c>
      <c r="O70">
        <v>4</v>
      </c>
      <c r="P70" t="s">
        <v>167</v>
      </c>
      <c r="Q70">
        <v>3.3</v>
      </c>
      <c r="R70" t="s">
        <v>163</v>
      </c>
      <c r="S70" t="s">
        <v>162</v>
      </c>
      <c r="T70" t="s">
        <v>161</v>
      </c>
    </row>
    <row r="71" spans="1:20" hidden="1">
      <c r="A71">
        <v>2014</v>
      </c>
      <c r="B71">
        <v>38</v>
      </c>
      <c r="C71" t="s">
        <v>160</v>
      </c>
      <c r="D71" t="s">
        <v>159</v>
      </c>
      <c r="E71" t="s">
        <v>172</v>
      </c>
      <c r="F71" t="s">
        <v>171</v>
      </c>
      <c r="G71">
        <v>5</v>
      </c>
      <c r="H71" t="s">
        <v>164</v>
      </c>
      <c r="I71">
        <v>4</v>
      </c>
      <c r="J71" t="s">
        <v>167</v>
      </c>
      <c r="K71" t="s">
        <v>154</v>
      </c>
      <c r="L71" t="s">
        <v>156</v>
      </c>
      <c r="M71" t="s">
        <v>154</v>
      </c>
      <c r="N71" t="s">
        <v>156</v>
      </c>
      <c r="O71">
        <v>5</v>
      </c>
      <c r="P71" t="s">
        <v>164</v>
      </c>
      <c r="Q71">
        <v>4.5999999999999996</v>
      </c>
      <c r="R71" t="s">
        <v>164</v>
      </c>
      <c r="S71" t="s">
        <v>154</v>
      </c>
      <c r="T71" t="s">
        <v>192</v>
      </c>
    </row>
    <row r="72" spans="1:20" hidden="1">
      <c r="A72">
        <v>2014</v>
      </c>
      <c r="B72">
        <v>38</v>
      </c>
      <c r="C72" t="s">
        <v>160</v>
      </c>
      <c r="D72" t="s">
        <v>159</v>
      </c>
      <c r="E72" t="s">
        <v>170</v>
      </c>
      <c r="F72" t="s">
        <v>169</v>
      </c>
      <c r="G72">
        <v>3.6</v>
      </c>
      <c r="H72" t="s">
        <v>163</v>
      </c>
      <c r="I72">
        <v>2</v>
      </c>
      <c r="J72" t="s">
        <v>168</v>
      </c>
      <c r="K72">
        <v>3.4</v>
      </c>
      <c r="L72" t="s">
        <v>163</v>
      </c>
      <c r="M72">
        <v>2</v>
      </c>
      <c r="N72" t="s">
        <v>168</v>
      </c>
      <c r="O72">
        <v>5</v>
      </c>
      <c r="P72" t="s">
        <v>164</v>
      </c>
      <c r="Q72">
        <v>3.1</v>
      </c>
      <c r="R72" t="s">
        <v>163</v>
      </c>
      <c r="S72" t="s">
        <v>162</v>
      </c>
      <c r="T72" t="s">
        <v>161</v>
      </c>
    </row>
    <row r="73" spans="1:20" hidden="1">
      <c r="A73">
        <v>2014</v>
      </c>
      <c r="B73">
        <v>38</v>
      </c>
      <c r="C73" t="s">
        <v>160</v>
      </c>
      <c r="D73" t="s">
        <v>159</v>
      </c>
      <c r="E73" t="s">
        <v>166</v>
      </c>
      <c r="F73" t="s">
        <v>165</v>
      </c>
      <c r="G73">
        <v>5</v>
      </c>
      <c r="H73" t="s">
        <v>164</v>
      </c>
      <c r="I73">
        <v>4</v>
      </c>
      <c r="J73" t="s">
        <v>167</v>
      </c>
      <c r="K73">
        <v>3.2</v>
      </c>
      <c r="L73" t="s">
        <v>163</v>
      </c>
      <c r="M73">
        <v>1</v>
      </c>
      <c r="N73" t="s">
        <v>155</v>
      </c>
      <c r="O73">
        <v>4</v>
      </c>
      <c r="P73" t="s">
        <v>167</v>
      </c>
      <c r="Q73">
        <v>3.2</v>
      </c>
      <c r="R73" t="s">
        <v>163</v>
      </c>
      <c r="S73" t="s">
        <v>162</v>
      </c>
      <c r="T73" t="s">
        <v>161</v>
      </c>
    </row>
    <row r="74" spans="1:20" hidden="1">
      <c r="A74">
        <v>2014</v>
      </c>
      <c r="B74">
        <v>38</v>
      </c>
      <c r="C74" t="s">
        <v>160</v>
      </c>
      <c r="D74" t="s">
        <v>159</v>
      </c>
      <c r="E74" t="s">
        <v>158</v>
      </c>
      <c r="F74" t="s">
        <v>157</v>
      </c>
      <c r="G74">
        <v>3</v>
      </c>
      <c r="H74" t="s">
        <v>163</v>
      </c>
      <c r="I74">
        <v>1</v>
      </c>
      <c r="J74" t="s">
        <v>155</v>
      </c>
      <c r="K74">
        <v>3</v>
      </c>
      <c r="L74" t="s">
        <v>163</v>
      </c>
      <c r="M74">
        <v>3</v>
      </c>
      <c r="N74" t="s">
        <v>163</v>
      </c>
      <c r="O74">
        <v>5</v>
      </c>
      <c r="P74" t="s">
        <v>164</v>
      </c>
      <c r="Q74">
        <v>3</v>
      </c>
      <c r="R74" t="s">
        <v>163</v>
      </c>
      <c r="S74" t="s">
        <v>196</v>
      </c>
      <c r="T74" t="s">
        <v>161</v>
      </c>
    </row>
    <row r="75" spans="1:20" hidden="1">
      <c r="A75">
        <v>2013</v>
      </c>
      <c r="B75">
        <v>38</v>
      </c>
      <c r="C75" t="s">
        <v>160</v>
      </c>
      <c r="D75" t="s">
        <v>159</v>
      </c>
      <c r="E75" t="s">
        <v>202</v>
      </c>
      <c r="F75" t="s">
        <v>201</v>
      </c>
      <c r="G75">
        <v>5</v>
      </c>
      <c r="H75" t="s">
        <v>164</v>
      </c>
      <c r="I75">
        <v>3</v>
      </c>
      <c r="J75" t="s">
        <v>163</v>
      </c>
      <c r="K75" t="s">
        <v>154</v>
      </c>
      <c r="L75" t="s">
        <v>156</v>
      </c>
      <c r="M75" t="s">
        <v>154</v>
      </c>
      <c r="N75" t="s">
        <v>156</v>
      </c>
      <c r="O75" t="s">
        <v>154</v>
      </c>
      <c r="P75" t="s">
        <v>156</v>
      </c>
      <c r="Q75">
        <v>3.7</v>
      </c>
      <c r="R75" t="s">
        <v>163</v>
      </c>
      <c r="S75" t="s">
        <v>154</v>
      </c>
      <c r="T75" t="s">
        <v>153</v>
      </c>
    </row>
    <row r="76" spans="1:20" hidden="1">
      <c r="A76">
        <v>2013</v>
      </c>
      <c r="B76">
        <v>38</v>
      </c>
      <c r="C76" t="s">
        <v>160</v>
      </c>
      <c r="D76" t="s">
        <v>159</v>
      </c>
      <c r="E76" t="s">
        <v>200</v>
      </c>
      <c r="F76" t="s">
        <v>199</v>
      </c>
      <c r="G76">
        <v>4.8</v>
      </c>
      <c r="H76" t="s">
        <v>164</v>
      </c>
      <c r="I76">
        <v>3.7</v>
      </c>
      <c r="J76" t="s">
        <v>163</v>
      </c>
      <c r="K76" t="s">
        <v>154</v>
      </c>
      <c r="L76" t="s">
        <v>156</v>
      </c>
      <c r="M76" t="s">
        <v>154</v>
      </c>
      <c r="N76" t="s">
        <v>156</v>
      </c>
      <c r="O76" t="s">
        <v>154</v>
      </c>
      <c r="P76" t="s">
        <v>156</v>
      </c>
      <c r="Q76">
        <v>4.0999999999999996</v>
      </c>
      <c r="R76" t="s">
        <v>167</v>
      </c>
      <c r="S76" t="s">
        <v>154</v>
      </c>
      <c r="T76" t="s">
        <v>153</v>
      </c>
    </row>
    <row r="77" spans="1:20" hidden="1">
      <c r="A77">
        <v>2013</v>
      </c>
      <c r="B77">
        <v>38</v>
      </c>
      <c r="C77" t="s">
        <v>160</v>
      </c>
      <c r="D77" t="s">
        <v>159</v>
      </c>
      <c r="E77" t="s">
        <v>198</v>
      </c>
      <c r="F77" t="s">
        <v>197</v>
      </c>
      <c r="G77">
        <v>1.7</v>
      </c>
      <c r="H77" t="s">
        <v>168</v>
      </c>
      <c r="I77">
        <v>1.7</v>
      </c>
      <c r="J77" t="s">
        <v>168</v>
      </c>
      <c r="K77">
        <v>4.2</v>
      </c>
      <c r="L77" t="s">
        <v>167</v>
      </c>
      <c r="M77" t="s">
        <v>154</v>
      </c>
      <c r="N77" t="s">
        <v>156</v>
      </c>
      <c r="O77">
        <v>5</v>
      </c>
      <c r="P77" t="s">
        <v>164</v>
      </c>
      <c r="Q77">
        <v>3.4</v>
      </c>
      <c r="R77" t="s">
        <v>163</v>
      </c>
      <c r="S77" t="s">
        <v>196</v>
      </c>
      <c r="T77" t="s">
        <v>195</v>
      </c>
    </row>
    <row r="78" spans="1:20" hidden="1">
      <c r="A78">
        <v>2013</v>
      </c>
      <c r="B78">
        <v>38</v>
      </c>
      <c r="C78" t="s">
        <v>160</v>
      </c>
      <c r="D78" t="s">
        <v>159</v>
      </c>
      <c r="E78" t="s">
        <v>194</v>
      </c>
      <c r="F78" t="s">
        <v>193</v>
      </c>
      <c r="G78">
        <v>4.5</v>
      </c>
      <c r="H78" t="s">
        <v>167</v>
      </c>
      <c r="I78">
        <v>3</v>
      </c>
      <c r="J78" t="s">
        <v>163</v>
      </c>
      <c r="K78" t="s">
        <v>154</v>
      </c>
      <c r="L78" t="s">
        <v>156</v>
      </c>
      <c r="M78" t="s">
        <v>154</v>
      </c>
      <c r="N78" t="s">
        <v>156</v>
      </c>
      <c r="O78">
        <v>3</v>
      </c>
      <c r="P78" t="s">
        <v>163</v>
      </c>
      <c r="Q78">
        <v>3.3</v>
      </c>
      <c r="R78" t="s">
        <v>163</v>
      </c>
      <c r="S78" t="s">
        <v>154</v>
      </c>
      <c r="T78" t="s">
        <v>192</v>
      </c>
    </row>
    <row r="79" spans="1:20" hidden="1">
      <c r="A79">
        <v>2013</v>
      </c>
      <c r="B79">
        <v>38</v>
      </c>
      <c r="C79" t="s">
        <v>160</v>
      </c>
      <c r="D79" t="s">
        <v>159</v>
      </c>
      <c r="E79" t="s">
        <v>191</v>
      </c>
      <c r="F79" t="s">
        <v>190</v>
      </c>
      <c r="G79">
        <v>1</v>
      </c>
      <c r="H79" t="s">
        <v>155</v>
      </c>
      <c r="I79">
        <v>2.7</v>
      </c>
      <c r="J79" t="s">
        <v>163</v>
      </c>
      <c r="K79" t="s">
        <v>154</v>
      </c>
      <c r="L79" t="s">
        <v>156</v>
      </c>
      <c r="M79" t="s">
        <v>154</v>
      </c>
      <c r="N79" t="s">
        <v>156</v>
      </c>
      <c r="O79" t="s">
        <v>154</v>
      </c>
      <c r="P79" t="s">
        <v>156</v>
      </c>
      <c r="Q79">
        <v>2.1</v>
      </c>
      <c r="R79" t="s">
        <v>168</v>
      </c>
      <c r="S79" t="s">
        <v>154</v>
      </c>
      <c r="T79" t="s">
        <v>153</v>
      </c>
    </row>
    <row r="80" spans="1:20" hidden="1">
      <c r="A80">
        <v>2013</v>
      </c>
      <c r="B80">
        <v>38</v>
      </c>
      <c r="C80" t="s">
        <v>160</v>
      </c>
      <c r="D80" t="s">
        <v>159</v>
      </c>
      <c r="E80" t="s">
        <v>189</v>
      </c>
      <c r="F80" t="s">
        <v>188</v>
      </c>
      <c r="G80">
        <v>4.3</v>
      </c>
      <c r="H80" t="s">
        <v>167</v>
      </c>
      <c r="I80" t="s">
        <v>154</v>
      </c>
      <c r="J80" t="s">
        <v>156</v>
      </c>
      <c r="K80" t="s">
        <v>154</v>
      </c>
      <c r="L80" t="s">
        <v>156</v>
      </c>
      <c r="M80" t="s">
        <v>154</v>
      </c>
      <c r="N80" t="s">
        <v>156</v>
      </c>
      <c r="O80" t="s">
        <v>154</v>
      </c>
      <c r="P80" t="s">
        <v>156</v>
      </c>
      <c r="Q80">
        <v>4.3</v>
      </c>
      <c r="R80" t="s">
        <v>167</v>
      </c>
      <c r="S80" t="s">
        <v>154</v>
      </c>
      <c r="T80" t="s">
        <v>185</v>
      </c>
    </row>
    <row r="81" spans="1:20" hidden="1">
      <c r="A81">
        <v>2013</v>
      </c>
      <c r="B81">
        <v>38</v>
      </c>
      <c r="C81" t="s">
        <v>160</v>
      </c>
      <c r="D81" t="s">
        <v>159</v>
      </c>
      <c r="E81" t="s">
        <v>187</v>
      </c>
      <c r="F81" t="s">
        <v>186</v>
      </c>
      <c r="G81">
        <v>5</v>
      </c>
      <c r="H81" t="s">
        <v>164</v>
      </c>
      <c r="I81" t="s">
        <v>154</v>
      </c>
      <c r="J81" t="s">
        <v>156</v>
      </c>
      <c r="K81" t="s">
        <v>154</v>
      </c>
      <c r="L81" t="s">
        <v>156</v>
      </c>
      <c r="M81" t="s">
        <v>154</v>
      </c>
      <c r="N81" t="s">
        <v>156</v>
      </c>
      <c r="O81" t="s">
        <v>154</v>
      </c>
      <c r="P81" t="s">
        <v>156</v>
      </c>
      <c r="Q81">
        <v>5</v>
      </c>
      <c r="R81" t="s">
        <v>164</v>
      </c>
      <c r="S81" t="s">
        <v>154</v>
      </c>
      <c r="T81" t="s">
        <v>185</v>
      </c>
    </row>
    <row r="82" spans="1:20" hidden="1">
      <c r="A82">
        <v>2013</v>
      </c>
      <c r="B82">
        <v>38</v>
      </c>
      <c r="C82" t="s">
        <v>160</v>
      </c>
      <c r="D82" t="s">
        <v>159</v>
      </c>
      <c r="E82" t="s">
        <v>39</v>
      </c>
      <c r="F82" t="s">
        <v>184</v>
      </c>
      <c r="G82">
        <v>4.8</v>
      </c>
      <c r="H82" t="s">
        <v>164</v>
      </c>
      <c r="I82">
        <v>2.7</v>
      </c>
      <c r="J82" t="s">
        <v>163</v>
      </c>
      <c r="K82" t="s">
        <v>154</v>
      </c>
      <c r="L82" t="s">
        <v>156</v>
      </c>
      <c r="M82" t="s">
        <v>154</v>
      </c>
      <c r="N82" t="s">
        <v>156</v>
      </c>
      <c r="O82" t="s">
        <v>154</v>
      </c>
      <c r="P82" t="s">
        <v>156</v>
      </c>
      <c r="Q82">
        <v>3.4</v>
      </c>
      <c r="R82" t="s">
        <v>163</v>
      </c>
      <c r="S82" t="s">
        <v>154</v>
      </c>
      <c r="T82" t="s">
        <v>153</v>
      </c>
    </row>
    <row r="83" spans="1:20" hidden="1">
      <c r="A83">
        <v>2013</v>
      </c>
      <c r="B83">
        <v>38</v>
      </c>
      <c r="C83" t="s">
        <v>160</v>
      </c>
      <c r="D83" t="s">
        <v>159</v>
      </c>
      <c r="E83" t="s">
        <v>183</v>
      </c>
      <c r="F83" t="s">
        <v>182</v>
      </c>
      <c r="G83">
        <v>5</v>
      </c>
      <c r="H83" t="s">
        <v>164</v>
      </c>
      <c r="I83">
        <v>3.2</v>
      </c>
      <c r="J83" t="s">
        <v>163</v>
      </c>
      <c r="K83">
        <v>3.3</v>
      </c>
      <c r="L83" t="s">
        <v>163</v>
      </c>
      <c r="M83">
        <v>4</v>
      </c>
      <c r="N83" t="s">
        <v>167</v>
      </c>
      <c r="O83">
        <v>1</v>
      </c>
      <c r="P83" t="s">
        <v>155</v>
      </c>
      <c r="Q83">
        <v>3.2</v>
      </c>
      <c r="R83" t="s">
        <v>163</v>
      </c>
      <c r="S83" t="s">
        <v>162</v>
      </c>
      <c r="T83" t="s">
        <v>161</v>
      </c>
    </row>
    <row r="84" spans="1:20" hidden="1">
      <c r="A84">
        <v>2013</v>
      </c>
      <c r="B84">
        <v>38</v>
      </c>
      <c r="C84" t="s">
        <v>160</v>
      </c>
      <c r="D84" t="s">
        <v>159</v>
      </c>
      <c r="E84" t="s">
        <v>181</v>
      </c>
      <c r="F84" t="s">
        <v>180</v>
      </c>
      <c r="G84">
        <v>5</v>
      </c>
      <c r="H84" t="s">
        <v>164</v>
      </c>
      <c r="I84">
        <v>3.3</v>
      </c>
      <c r="J84" t="s">
        <v>163</v>
      </c>
      <c r="K84">
        <v>3.6</v>
      </c>
      <c r="L84" t="s">
        <v>163</v>
      </c>
      <c r="M84">
        <v>3</v>
      </c>
      <c r="N84" t="s">
        <v>163</v>
      </c>
      <c r="O84" t="s">
        <v>154</v>
      </c>
      <c r="P84" t="s">
        <v>156</v>
      </c>
      <c r="Q84">
        <v>3.5</v>
      </c>
      <c r="R84" t="s">
        <v>163</v>
      </c>
      <c r="S84" t="s">
        <v>162</v>
      </c>
      <c r="T84" t="s">
        <v>179</v>
      </c>
    </row>
    <row r="85" spans="1:20" hidden="1">
      <c r="A85">
        <v>2013</v>
      </c>
      <c r="B85">
        <v>38</v>
      </c>
      <c r="C85" t="s">
        <v>160</v>
      </c>
      <c r="D85" t="s">
        <v>159</v>
      </c>
      <c r="E85" t="s">
        <v>178</v>
      </c>
      <c r="F85" t="s">
        <v>177</v>
      </c>
      <c r="G85">
        <v>5</v>
      </c>
      <c r="H85" t="s">
        <v>164</v>
      </c>
      <c r="I85">
        <v>2.8</v>
      </c>
      <c r="J85" t="s">
        <v>163</v>
      </c>
      <c r="K85">
        <v>3.1</v>
      </c>
      <c r="L85" t="s">
        <v>163</v>
      </c>
      <c r="M85">
        <v>4</v>
      </c>
      <c r="N85" t="s">
        <v>167</v>
      </c>
      <c r="O85">
        <v>3</v>
      </c>
      <c r="P85" t="s">
        <v>163</v>
      </c>
      <c r="Q85">
        <v>3.5</v>
      </c>
      <c r="R85" t="s">
        <v>163</v>
      </c>
      <c r="S85" t="s">
        <v>162</v>
      </c>
      <c r="T85" t="s">
        <v>161</v>
      </c>
    </row>
    <row r="86" spans="1:20" hidden="1">
      <c r="A86">
        <v>2013</v>
      </c>
      <c r="B86">
        <v>38</v>
      </c>
      <c r="C86" t="s">
        <v>160</v>
      </c>
      <c r="D86" t="s">
        <v>159</v>
      </c>
      <c r="E86" t="s">
        <v>176</v>
      </c>
      <c r="F86" t="s">
        <v>175</v>
      </c>
      <c r="G86">
        <v>1.7</v>
      </c>
      <c r="H86" t="s">
        <v>168</v>
      </c>
      <c r="I86">
        <v>2.7</v>
      </c>
      <c r="J86" t="s">
        <v>163</v>
      </c>
      <c r="K86">
        <v>3.9</v>
      </c>
      <c r="L86" t="s">
        <v>167</v>
      </c>
      <c r="M86">
        <v>3</v>
      </c>
      <c r="N86" t="s">
        <v>163</v>
      </c>
      <c r="O86">
        <v>2</v>
      </c>
      <c r="P86" t="s">
        <v>168</v>
      </c>
      <c r="Q86">
        <v>2.8</v>
      </c>
      <c r="R86" t="s">
        <v>163</v>
      </c>
      <c r="S86" t="s">
        <v>162</v>
      </c>
      <c r="T86" t="s">
        <v>161</v>
      </c>
    </row>
    <row r="87" spans="1:20" hidden="1">
      <c r="A87">
        <v>2013</v>
      </c>
      <c r="B87">
        <v>38</v>
      </c>
      <c r="C87" t="s">
        <v>160</v>
      </c>
      <c r="D87" t="s">
        <v>159</v>
      </c>
      <c r="E87" t="s">
        <v>174</v>
      </c>
      <c r="F87" t="s">
        <v>173</v>
      </c>
      <c r="G87">
        <v>3.6</v>
      </c>
      <c r="H87" t="s">
        <v>163</v>
      </c>
      <c r="I87">
        <v>3.8</v>
      </c>
      <c r="J87" t="s">
        <v>167</v>
      </c>
      <c r="K87">
        <v>2.7</v>
      </c>
      <c r="L87" t="s">
        <v>163</v>
      </c>
      <c r="M87">
        <v>1</v>
      </c>
      <c r="N87" t="s">
        <v>155</v>
      </c>
      <c r="O87">
        <v>3</v>
      </c>
      <c r="P87" t="s">
        <v>163</v>
      </c>
      <c r="Q87">
        <v>2.7</v>
      </c>
      <c r="R87" t="s">
        <v>163</v>
      </c>
      <c r="S87" t="s">
        <v>162</v>
      </c>
      <c r="T87" t="s">
        <v>161</v>
      </c>
    </row>
    <row r="88" spans="1:20" hidden="1">
      <c r="A88">
        <v>2013</v>
      </c>
      <c r="B88">
        <v>38</v>
      </c>
      <c r="C88" t="s">
        <v>160</v>
      </c>
      <c r="D88" t="s">
        <v>159</v>
      </c>
      <c r="E88" t="s">
        <v>172</v>
      </c>
      <c r="F88" t="s">
        <v>171</v>
      </c>
      <c r="G88">
        <v>5</v>
      </c>
      <c r="H88" t="s">
        <v>164</v>
      </c>
      <c r="I88">
        <v>3.3</v>
      </c>
      <c r="J88" t="s">
        <v>163</v>
      </c>
      <c r="K88" t="s">
        <v>154</v>
      </c>
      <c r="L88" t="s">
        <v>156</v>
      </c>
      <c r="M88" t="s">
        <v>154</v>
      </c>
      <c r="N88" t="s">
        <v>156</v>
      </c>
      <c r="O88" t="s">
        <v>154</v>
      </c>
      <c r="P88" t="s">
        <v>156</v>
      </c>
      <c r="Q88">
        <v>3.9</v>
      </c>
      <c r="R88" t="s">
        <v>167</v>
      </c>
      <c r="S88" t="s">
        <v>154</v>
      </c>
      <c r="T88" t="s">
        <v>153</v>
      </c>
    </row>
    <row r="89" spans="1:20" hidden="1">
      <c r="A89">
        <v>2013</v>
      </c>
      <c r="B89">
        <v>38</v>
      </c>
      <c r="C89" t="s">
        <v>160</v>
      </c>
      <c r="D89" t="s">
        <v>159</v>
      </c>
      <c r="E89" t="s">
        <v>170</v>
      </c>
      <c r="F89" t="s">
        <v>169</v>
      </c>
      <c r="G89">
        <v>2.4</v>
      </c>
      <c r="H89" t="s">
        <v>168</v>
      </c>
      <c r="I89">
        <v>2.2999999999999998</v>
      </c>
      <c r="J89" t="s">
        <v>168</v>
      </c>
      <c r="K89">
        <v>4.5999999999999996</v>
      </c>
      <c r="L89" t="s">
        <v>167</v>
      </c>
      <c r="M89">
        <v>3</v>
      </c>
      <c r="N89" t="s">
        <v>163</v>
      </c>
      <c r="O89">
        <v>1</v>
      </c>
      <c r="P89" t="s">
        <v>155</v>
      </c>
      <c r="Q89">
        <v>2.8</v>
      </c>
      <c r="R89" t="s">
        <v>163</v>
      </c>
      <c r="S89" t="s">
        <v>162</v>
      </c>
      <c r="T89" t="s">
        <v>161</v>
      </c>
    </row>
    <row r="90" spans="1:20" hidden="1">
      <c r="A90">
        <v>2013</v>
      </c>
      <c r="B90">
        <v>38</v>
      </c>
      <c r="C90" t="s">
        <v>160</v>
      </c>
      <c r="D90" t="s">
        <v>159</v>
      </c>
      <c r="E90" t="s">
        <v>166</v>
      </c>
      <c r="F90" t="s">
        <v>165</v>
      </c>
      <c r="G90">
        <v>5</v>
      </c>
      <c r="H90" t="s">
        <v>164</v>
      </c>
      <c r="I90">
        <v>3.7</v>
      </c>
      <c r="J90" t="s">
        <v>163</v>
      </c>
      <c r="K90">
        <v>3.3</v>
      </c>
      <c r="L90" t="s">
        <v>163</v>
      </c>
      <c r="M90">
        <v>3</v>
      </c>
      <c r="N90" t="s">
        <v>163</v>
      </c>
      <c r="O90">
        <v>3</v>
      </c>
      <c r="P90" t="s">
        <v>163</v>
      </c>
      <c r="Q90">
        <v>3.4</v>
      </c>
      <c r="R90" t="s">
        <v>163</v>
      </c>
      <c r="S90" t="s">
        <v>162</v>
      </c>
      <c r="T90" t="s">
        <v>161</v>
      </c>
    </row>
    <row r="91" spans="1:20" hidden="1">
      <c r="A91">
        <v>2013</v>
      </c>
      <c r="B91">
        <v>38</v>
      </c>
      <c r="C91" t="s">
        <v>160</v>
      </c>
      <c r="D91" t="s">
        <v>159</v>
      </c>
      <c r="E91" t="s">
        <v>158</v>
      </c>
      <c r="F91" t="s">
        <v>157</v>
      </c>
      <c r="G91">
        <v>1</v>
      </c>
      <c r="H91" t="s">
        <v>155</v>
      </c>
      <c r="I91">
        <v>1.5</v>
      </c>
      <c r="J91" t="s">
        <v>155</v>
      </c>
      <c r="K91" t="s">
        <v>154</v>
      </c>
      <c r="L91" t="s">
        <v>156</v>
      </c>
      <c r="M91" t="s">
        <v>154</v>
      </c>
      <c r="N91" t="s">
        <v>156</v>
      </c>
      <c r="O91" t="s">
        <v>154</v>
      </c>
      <c r="P91" t="s">
        <v>156</v>
      </c>
      <c r="Q91">
        <v>1.3</v>
      </c>
      <c r="R91" t="s">
        <v>155</v>
      </c>
      <c r="S91" t="s">
        <v>154</v>
      </c>
      <c r="T91" t="s">
        <v>153</v>
      </c>
    </row>
  </sheetData>
  <autoFilter ref="A1:T91" xr:uid="{FDCC4657-6FA2-41C6-997E-11C34BF2E7E7}">
    <filterColumn colId="0">
      <filters>
        <filter val="2018"/>
      </filters>
    </filterColumn>
  </autoFilter>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
  <sheetViews>
    <sheetView workbookViewId="0">
      <selection activeCell="H2" sqref="H2"/>
    </sheetView>
  </sheetViews>
  <sheetFormatPr baseColWidth="10" defaultRowHeight="15"/>
  <cols>
    <col min="1" max="1" width="49.28515625" bestFit="1" customWidth="1"/>
    <col min="2" max="2" width="20.42578125" customWidth="1"/>
    <col min="3" max="3" width="12.140625" customWidth="1"/>
    <col min="5" max="5" width="13.42578125" customWidth="1"/>
    <col min="6" max="6" width="15.42578125" customWidth="1"/>
    <col min="7" max="7" width="10.28515625" customWidth="1"/>
    <col min="8" max="8" width="9.28515625" customWidth="1"/>
  </cols>
  <sheetData>
    <row r="1" spans="1:8" ht="38.25" customHeight="1">
      <c r="B1" s="14" t="s">
        <v>74</v>
      </c>
      <c r="C1" s="14" t="s">
        <v>75</v>
      </c>
      <c r="D1" s="14" t="s">
        <v>76</v>
      </c>
      <c r="E1" s="14" t="s">
        <v>77</v>
      </c>
      <c r="F1" s="14" t="s">
        <v>78</v>
      </c>
      <c r="G1" s="14" t="s">
        <v>82</v>
      </c>
      <c r="H1" s="80" t="s">
        <v>147</v>
      </c>
    </row>
    <row r="2" spans="1:8">
      <c r="A2" t="s">
        <v>81</v>
      </c>
      <c r="B2">
        <v>1261</v>
      </c>
      <c r="C2" s="11">
        <v>44118</v>
      </c>
      <c r="D2" s="11">
        <v>44209</v>
      </c>
      <c r="E2">
        <f>_xlfn.DAYS(D2,C2)</f>
        <v>91</v>
      </c>
      <c r="F2" s="39">
        <f>B2/E2</f>
        <v>13.857142857142858</v>
      </c>
      <c r="G2">
        <f>F2*E2</f>
        <v>1261</v>
      </c>
      <c r="H2" s="97">
        <f>G2/G3*100</f>
        <v>20.253144882183491</v>
      </c>
    </row>
    <row r="3" spans="1:8">
      <c r="A3" t="s">
        <v>79</v>
      </c>
      <c r="B3">
        <v>13220</v>
      </c>
      <c r="C3" s="11">
        <v>43434</v>
      </c>
      <c r="D3" s="11">
        <v>44209</v>
      </c>
      <c r="E3">
        <f>_xlfn.DAYS(D3,C3)</f>
        <v>775</v>
      </c>
      <c r="F3" s="39">
        <f>B3/E3</f>
        <v>17.058064516129033</v>
      </c>
      <c r="G3" s="12">
        <f>F3*365</f>
        <v>6226.1935483870966</v>
      </c>
      <c r="H3" s="80"/>
    </row>
  </sheetData>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C16D73-5859-4D7F-BD22-FFA391488ECC}">
  <dimension ref="B2:C7"/>
  <sheetViews>
    <sheetView workbookViewId="0">
      <selection activeCell="B5" sqref="B5"/>
    </sheetView>
  </sheetViews>
  <sheetFormatPr baseColWidth="10" defaultRowHeight="15"/>
  <cols>
    <col min="2" max="2" width="25" customWidth="1"/>
    <col min="3" max="3" width="55.28515625" customWidth="1"/>
  </cols>
  <sheetData>
    <row r="2" spans="2:3">
      <c r="B2" s="106" t="s">
        <v>255</v>
      </c>
      <c r="C2" s="22" t="s">
        <v>256</v>
      </c>
    </row>
    <row r="3" spans="2:3" ht="60">
      <c r="B3" s="109" t="s">
        <v>135</v>
      </c>
      <c r="C3" s="107" t="s">
        <v>257</v>
      </c>
    </row>
    <row r="4" spans="2:3" ht="75">
      <c r="B4" s="109" t="s">
        <v>136</v>
      </c>
      <c r="C4" s="107" t="s">
        <v>258</v>
      </c>
    </row>
    <row r="5" spans="2:3" ht="45">
      <c r="B5" s="109" t="s">
        <v>261</v>
      </c>
      <c r="C5" s="108" t="s">
        <v>259</v>
      </c>
    </row>
    <row r="6" spans="2:3" ht="60">
      <c r="B6" s="109" t="s">
        <v>133</v>
      </c>
      <c r="C6" s="108" t="s">
        <v>260</v>
      </c>
    </row>
    <row r="7" spans="2:3" ht="45">
      <c r="B7" s="109" t="s">
        <v>262</v>
      </c>
      <c r="C7" s="108" t="s">
        <v>260</v>
      </c>
    </row>
  </sheetData>
  <pageMargins left="0.7" right="0.7" top="0.75" bottom="0.75" header="0.3" footer="0.3"/>
  <pageSetup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BAAB2-DA33-42D6-A0FF-66D0F3CAB159}">
  <dimension ref="B2:G4"/>
  <sheetViews>
    <sheetView zoomScale="80" zoomScaleNormal="80" workbookViewId="0">
      <selection activeCell="A5" sqref="A5:XFD5"/>
    </sheetView>
  </sheetViews>
  <sheetFormatPr baseColWidth="10" defaultRowHeight="15"/>
  <cols>
    <col min="2" max="2" width="30.28515625" customWidth="1"/>
    <col min="3" max="3" width="29.7109375" customWidth="1"/>
    <col min="4" max="4" width="35.5703125" customWidth="1"/>
    <col min="5" max="5" width="64.28515625" customWidth="1"/>
    <col min="6" max="6" width="17.42578125" customWidth="1"/>
  </cols>
  <sheetData>
    <row r="2" spans="2:7">
      <c r="B2" t="s">
        <v>255</v>
      </c>
      <c r="C2" t="s">
        <v>263</v>
      </c>
      <c r="D2" t="s">
        <v>264</v>
      </c>
      <c r="E2" t="s">
        <v>265</v>
      </c>
      <c r="F2" t="s">
        <v>269</v>
      </c>
    </row>
    <row r="3" spans="2:7" ht="105">
      <c r="B3" s="115" t="s">
        <v>134</v>
      </c>
      <c r="C3" s="114">
        <v>2018</v>
      </c>
      <c r="D3" s="113" t="s">
        <v>267</v>
      </c>
      <c r="E3" s="110" t="s">
        <v>268</v>
      </c>
      <c r="F3" s="116" t="s">
        <v>270</v>
      </c>
      <c r="G3" s="111"/>
    </row>
    <row r="4" spans="2:7" ht="105">
      <c r="B4" s="112" t="s">
        <v>261</v>
      </c>
      <c r="C4" s="114">
        <v>2020</v>
      </c>
      <c r="D4" s="113" t="s">
        <v>266</v>
      </c>
      <c r="E4" s="110" t="s">
        <v>268</v>
      </c>
      <c r="F4" s="116" t="s">
        <v>270</v>
      </c>
      <c r="G4" s="111"/>
    </row>
  </sheetData>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0E3E5-B841-4FE6-8BAA-3D47FB6EDFFB}">
  <dimension ref="B2:C7"/>
  <sheetViews>
    <sheetView tabSelected="1" workbookViewId="0">
      <selection activeCell="B12" sqref="B12"/>
    </sheetView>
  </sheetViews>
  <sheetFormatPr baseColWidth="10" defaultRowHeight="15"/>
  <cols>
    <col min="2" max="2" width="44.140625" customWidth="1"/>
    <col min="3" max="3" width="69.5703125" customWidth="1"/>
  </cols>
  <sheetData>
    <row r="2" spans="2:3" ht="18">
      <c r="B2" s="122" t="s">
        <v>255</v>
      </c>
      <c r="C2" s="122" t="s">
        <v>271</v>
      </c>
    </row>
    <row r="3" spans="2:3" ht="54">
      <c r="B3" s="117" t="s">
        <v>272</v>
      </c>
      <c r="C3" s="119" t="s">
        <v>273</v>
      </c>
    </row>
    <row r="4" spans="2:3" ht="36">
      <c r="B4" s="117"/>
      <c r="C4" s="119" t="s">
        <v>274</v>
      </c>
    </row>
    <row r="5" spans="2:3" ht="18">
      <c r="B5" s="117"/>
      <c r="C5" s="119" t="s">
        <v>275</v>
      </c>
    </row>
    <row r="6" spans="2:3" ht="18.75" customHeight="1">
      <c r="B6" s="118" t="s">
        <v>278</v>
      </c>
      <c r="C6" s="119" t="s">
        <v>276</v>
      </c>
    </row>
    <row r="7" spans="2:3" ht="24" customHeight="1">
      <c r="B7" s="120"/>
      <c r="C7" s="121" t="s">
        <v>277</v>
      </c>
    </row>
  </sheetData>
  <pageMargins left="0.7" right="0.7" top="0.75" bottom="0.75" header="0.3" footer="0.3"/>
  <pageSetup orientation="portrait" horizontalDpi="300" vertic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4"/>
  <sheetViews>
    <sheetView topLeftCell="K1" workbookViewId="0">
      <selection activeCell="O5" sqref="O5"/>
    </sheetView>
  </sheetViews>
  <sheetFormatPr baseColWidth="10" defaultRowHeight="15"/>
  <cols>
    <col min="2" max="2" width="27.28515625" customWidth="1"/>
    <col min="4" max="4" width="19.28515625" customWidth="1"/>
    <col min="5" max="5" width="42.42578125" customWidth="1"/>
    <col min="6" max="6" width="22.140625" customWidth="1"/>
    <col min="7" max="12" width="11.42578125" customWidth="1"/>
    <col min="14" max="14" width="16.42578125" customWidth="1"/>
    <col min="25" max="25" width="17.7109375" customWidth="1"/>
  </cols>
  <sheetData>
    <row r="1" spans="1:26">
      <c r="A1" s="90" t="s">
        <v>85</v>
      </c>
      <c r="B1" s="90"/>
      <c r="C1" s="90"/>
      <c r="D1" s="90"/>
      <c r="E1" s="90"/>
      <c r="F1" s="90"/>
      <c r="G1" s="90"/>
      <c r="H1" s="90"/>
      <c r="I1" s="90"/>
      <c r="J1" s="90"/>
      <c r="K1" s="90"/>
      <c r="L1" s="90"/>
      <c r="M1" s="91" t="s">
        <v>86</v>
      </c>
      <c r="N1" s="92"/>
      <c r="O1" s="93"/>
    </row>
    <row r="2" spans="1:26" ht="57.75" thickBot="1">
      <c r="A2" s="16" t="s">
        <v>1</v>
      </c>
      <c r="B2" s="16" t="s">
        <v>2</v>
      </c>
      <c r="C2" s="16" t="s">
        <v>3</v>
      </c>
      <c r="D2" s="16" t="s">
        <v>4</v>
      </c>
      <c r="E2" s="16" t="s">
        <v>5</v>
      </c>
      <c r="F2" s="16" t="s">
        <v>6</v>
      </c>
      <c r="G2" s="16" t="s">
        <v>7</v>
      </c>
      <c r="H2" s="16" t="s">
        <v>8</v>
      </c>
      <c r="I2" s="16" t="s">
        <v>9</v>
      </c>
      <c r="J2" s="16" t="s">
        <v>10</v>
      </c>
      <c r="K2" s="16" t="s">
        <v>11</v>
      </c>
      <c r="L2" s="16" t="s">
        <v>12</v>
      </c>
      <c r="M2" s="16" t="s">
        <v>87</v>
      </c>
      <c r="N2" s="16" t="s">
        <v>88</v>
      </c>
      <c r="O2" s="16" t="s">
        <v>89</v>
      </c>
    </row>
    <row r="3" spans="1:26" ht="84.75" thickBot="1">
      <c r="A3" s="17" t="s">
        <v>39</v>
      </c>
      <c r="B3" s="18" t="s">
        <v>40</v>
      </c>
      <c r="C3" s="19" t="s">
        <v>33</v>
      </c>
      <c r="D3" s="25" t="s">
        <v>90</v>
      </c>
      <c r="E3" s="26" t="s">
        <v>100</v>
      </c>
      <c r="F3" s="26" t="s">
        <v>91</v>
      </c>
      <c r="G3" s="19" t="s">
        <v>31</v>
      </c>
      <c r="H3" s="41" t="s">
        <v>92</v>
      </c>
      <c r="I3" s="19" t="s">
        <v>26</v>
      </c>
      <c r="J3" s="19" t="s">
        <v>27</v>
      </c>
      <c r="K3" s="19" t="s">
        <v>93</v>
      </c>
      <c r="L3" s="19" t="s">
        <v>29</v>
      </c>
      <c r="M3" s="94" t="s">
        <v>121</v>
      </c>
      <c r="N3" s="95"/>
      <c r="O3" s="96"/>
      <c r="Q3" s="27" t="s">
        <v>101</v>
      </c>
      <c r="R3" s="28" t="s">
        <v>75</v>
      </c>
      <c r="S3" s="28" t="s">
        <v>102</v>
      </c>
      <c r="T3" s="28" t="s">
        <v>114</v>
      </c>
      <c r="U3" s="28" t="s">
        <v>116</v>
      </c>
      <c r="V3" s="28" t="s">
        <v>115</v>
      </c>
      <c r="W3" s="28" t="s">
        <v>120</v>
      </c>
      <c r="X3" s="28" t="s">
        <v>117</v>
      </c>
      <c r="Y3" s="28" t="s">
        <v>118</v>
      </c>
      <c r="Z3" s="37" t="s">
        <v>119</v>
      </c>
    </row>
    <row r="4" spans="1:26" ht="78" thickTop="1" thickBot="1">
      <c r="A4" s="17" t="s">
        <v>39</v>
      </c>
      <c r="B4" s="18" t="s">
        <v>40</v>
      </c>
      <c r="C4" s="19" t="s">
        <v>33</v>
      </c>
      <c r="D4" s="25" t="s">
        <v>90</v>
      </c>
      <c r="E4" s="26" t="s">
        <v>100</v>
      </c>
      <c r="F4" s="26" t="s">
        <v>91</v>
      </c>
      <c r="G4" s="19" t="s">
        <v>31</v>
      </c>
      <c r="H4" s="41" t="s">
        <v>92</v>
      </c>
      <c r="I4" s="19" t="s">
        <v>26</v>
      </c>
      <c r="J4" s="19" t="s">
        <v>27</v>
      </c>
      <c r="K4" s="19" t="s">
        <v>94</v>
      </c>
      <c r="L4" s="19" t="s">
        <v>29</v>
      </c>
      <c r="M4" s="21">
        <f>((N4/O4)-1)*100</f>
        <v>2.8985507246376718</v>
      </c>
      <c r="N4" s="22">
        <v>142</v>
      </c>
      <c r="O4" s="23">
        <v>138</v>
      </c>
      <c r="Q4" s="29" t="s">
        <v>103</v>
      </c>
      <c r="R4" s="30">
        <v>44054</v>
      </c>
      <c r="S4" s="31">
        <v>340</v>
      </c>
      <c r="T4" s="38">
        <v>44126</v>
      </c>
      <c r="U4" s="39" t="e">
        <f ca="1">_1__xlfn.DAYS(T4,R4)</f>
        <v>#NAME?</v>
      </c>
      <c r="V4" s="38">
        <v>44196</v>
      </c>
      <c r="W4" s="39" t="e">
        <f ca="1">_1__xlfn.DAYS(V4,R4)</f>
        <v>#NAME?</v>
      </c>
      <c r="X4" s="39" t="e">
        <f ca="1">W4</f>
        <v>#NAME?</v>
      </c>
      <c r="Y4" s="39" t="e">
        <f ca="1">W5</f>
        <v>#NAME?</v>
      </c>
      <c r="Z4" s="40" t="e">
        <f ca="1">((X4/Y4)-1)*100</f>
        <v>#NAME?</v>
      </c>
    </row>
    <row r="5" spans="1:26" ht="102.75" thickBot="1">
      <c r="A5" s="17" t="s">
        <v>39</v>
      </c>
      <c r="B5" s="18" t="s">
        <v>40</v>
      </c>
      <c r="C5" s="19" t="s">
        <v>35</v>
      </c>
      <c r="D5" s="25" t="s">
        <v>95</v>
      </c>
      <c r="E5" s="20" t="s">
        <v>96</v>
      </c>
      <c r="F5" s="20" t="s">
        <v>97</v>
      </c>
      <c r="G5" s="19" t="s">
        <v>31</v>
      </c>
      <c r="H5" s="19" t="s">
        <v>36</v>
      </c>
      <c r="I5" s="19" t="s">
        <v>26</v>
      </c>
      <c r="J5" s="19" t="s">
        <v>34</v>
      </c>
      <c r="K5" s="19" t="s">
        <v>93</v>
      </c>
      <c r="L5" s="19" t="s">
        <v>98</v>
      </c>
      <c r="M5" s="42">
        <f>(N5/O5)*100</f>
        <v>97.5</v>
      </c>
      <c r="N5" s="42">
        <v>39</v>
      </c>
      <c r="O5" s="42">
        <v>40</v>
      </c>
      <c r="Q5" s="29" t="s">
        <v>104</v>
      </c>
      <c r="R5" s="30">
        <v>43874</v>
      </c>
      <c r="S5" s="31">
        <v>649</v>
      </c>
      <c r="T5" s="38">
        <v>44126</v>
      </c>
      <c r="U5" s="39" t="e">
        <f t="shared" ref="U5:U11" ca="1" si="0">_1__xlfn.DAYS(T5,R5)</f>
        <v>#NAME?</v>
      </c>
      <c r="V5" s="38">
        <v>44012</v>
      </c>
      <c r="W5" s="39" t="e">
        <f ca="1">_1__xlfn.DAYS(V5,R5)</f>
        <v>#NAME?</v>
      </c>
      <c r="X5" s="39" t="e">
        <f t="shared" ref="X5:X11" ca="1" si="1">W5</f>
        <v>#NAME?</v>
      </c>
      <c r="Y5" s="39" t="e">
        <f t="shared" ref="Y5:Y11" ca="1" si="2">W6</f>
        <v>#NAME?</v>
      </c>
      <c r="Z5" s="40" t="e">
        <f ca="1">((X5/Y5)-1)*100</f>
        <v>#NAME?</v>
      </c>
    </row>
    <row r="6" spans="1:26" ht="102.75" thickBot="1">
      <c r="A6" s="17" t="s">
        <v>39</v>
      </c>
      <c r="B6" s="18" t="s">
        <v>40</v>
      </c>
      <c r="C6" s="19" t="s">
        <v>35</v>
      </c>
      <c r="D6" s="25" t="s">
        <v>95</v>
      </c>
      <c r="E6" s="20" t="s">
        <v>96</v>
      </c>
      <c r="F6" s="20" t="s">
        <v>99</v>
      </c>
      <c r="G6" s="19" t="s">
        <v>31</v>
      </c>
      <c r="H6" s="19" t="s">
        <v>36</v>
      </c>
      <c r="I6" s="19" t="s">
        <v>26</v>
      </c>
      <c r="J6" s="19" t="s">
        <v>34</v>
      </c>
      <c r="K6" s="19" t="s">
        <v>94</v>
      </c>
      <c r="L6" s="19" t="s">
        <v>98</v>
      </c>
      <c r="M6" s="24">
        <f>(N6/O6)*100</f>
        <v>89.743589743589752</v>
      </c>
      <c r="N6" s="24">
        <v>35</v>
      </c>
      <c r="O6" s="24">
        <v>39</v>
      </c>
      <c r="Q6" s="29" t="s">
        <v>105</v>
      </c>
      <c r="R6" s="30">
        <v>43762</v>
      </c>
      <c r="S6" s="31">
        <v>585</v>
      </c>
      <c r="T6" s="38">
        <v>44126</v>
      </c>
      <c r="U6" s="39" t="e">
        <f t="shared" ca="1" si="0"/>
        <v>#NAME?</v>
      </c>
      <c r="V6" s="11">
        <v>43830</v>
      </c>
      <c r="W6" s="39" t="e">
        <f t="shared" ref="W6:W11" ca="1" si="3">_1__xlfn.DAYS(V6,R6)</f>
        <v>#NAME?</v>
      </c>
      <c r="X6" s="39" t="e">
        <f t="shared" ca="1" si="1"/>
        <v>#NAME?</v>
      </c>
      <c r="Y6" s="39" t="e">
        <f t="shared" ca="1" si="2"/>
        <v>#NAME?</v>
      </c>
      <c r="Z6" s="40" t="e">
        <f t="shared" ref="Z6:Z11" ca="1" si="4">((X6/Y6)-1)*100</f>
        <v>#NAME?</v>
      </c>
    </row>
    <row r="7" spans="1:26" ht="48.75" thickBot="1">
      <c r="Q7" s="34" t="s">
        <v>106</v>
      </c>
      <c r="R7" s="30">
        <v>43703</v>
      </c>
      <c r="S7" s="31">
        <v>386</v>
      </c>
      <c r="T7" s="38">
        <v>44126</v>
      </c>
      <c r="U7" s="39" t="e">
        <f t="shared" ca="1" si="0"/>
        <v>#NAME?</v>
      </c>
      <c r="V7" s="38">
        <v>43646</v>
      </c>
      <c r="W7" s="39" t="e">
        <f t="shared" ca="1" si="3"/>
        <v>#NAME?</v>
      </c>
      <c r="X7" s="39" t="e">
        <f t="shared" ca="1" si="1"/>
        <v>#NAME?</v>
      </c>
      <c r="Y7" s="39" t="e">
        <f t="shared" ca="1" si="2"/>
        <v>#NAME?</v>
      </c>
      <c r="Z7" s="40" t="e">
        <f t="shared" ca="1" si="4"/>
        <v>#NAME?</v>
      </c>
    </row>
    <row r="8" spans="1:26" ht="48.75" thickBot="1">
      <c r="Q8" s="34" t="s">
        <v>107</v>
      </c>
      <c r="R8" s="30">
        <v>43342</v>
      </c>
      <c r="S8" s="31">
        <v>2073</v>
      </c>
      <c r="T8" s="38">
        <v>44126</v>
      </c>
      <c r="U8" s="39" t="e">
        <f t="shared" ca="1" si="0"/>
        <v>#NAME?</v>
      </c>
      <c r="V8" s="11">
        <v>43465</v>
      </c>
      <c r="W8" s="39" t="e">
        <f t="shared" ca="1" si="3"/>
        <v>#NAME?</v>
      </c>
      <c r="X8" s="39" t="e">
        <f t="shared" ca="1" si="1"/>
        <v>#NAME?</v>
      </c>
      <c r="Y8" s="39" t="e">
        <f t="shared" ca="1" si="2"/>
        <v>#NAME?</v>
      </c>
      <c r="Z8" s="40" t="e">
        <f t="shared" ca="1" si="4"/>
        <v>#NAME?</v>
      </c>
    </row>
    <row r="9" spans="1:26" ht="48.75" thickBot="1">
      <c r="Q9" s="29" t="s">
        <v>108</v>
      </c>
      <c r="R9" s="30">
        <v>43293</v>
      </c>
      <c r="S9" s="31">
        <v>814</v>
      </c>
      <c r="T9" s="38">
        <v>44126</v>
      </c>
      <c r="U9" s="39" t="e">
        <f t="shared" ca="1" si="0"/>
        <v>#NAME?</v>
      </c>
      <c r="V9" s="38">
        <v>43281</v>
      </c>
      <c r="W9" s="39" t="e">
        <f t="shared" ca="1" si="3"/>
        <v>#NAME?</v>
      </c>
      <c r="X9" s="39" t="e">
        <f t="shared" ca="1" si="1"/>
        <v>#NAME?</v>
      </c>
      <c r="Y9" s="39" t="e">
        <f t="shared" ca="1" si="2"/>
        <v>#NAME?</v>
      </c>
      <c r="Z9" s="40" t="e">
        <f t="shared" ca="1" si="4"/>
        <v>#NAME?</v>
      </c>
    </row>
    <row r="10" spans="1:26" ht="48.75" thickBot="1">
      <c r="Q10" s="29" t="s">
        <v>109</v>
      </c>
      <c r="R10" s="30">
        <v>43012</v>
      </c>
      <c r="S10" s="31">
        <v>1783</v>
      </c>
      <c r="T10" s="38">
        <v>44126</v>
      </c>
      <c r="U10" s="39" t="e">
        <f t="shared" ca="1" si="0"/>
        <v>#NAME?</v>
      </c>
      <c r="V10" s="11">
        <v>43100</v>
      </c>
      <c r="W10" s="39" t="e">
        <f t="shared" ca="1" si="3"/>
        <v>#NAME?</v>
      </c>
      <c r="X10" s="39" t="e">
        <f t="shared" ca="1" si="1"/>
        <v>#NAME?</v>
      </c>
      <c r="Y10" s="39" t="e">
        <f t="shared" ca="1" si="2"/>
        <v>#NAME?</v>
      </c>
      <c r="Z10" s="40" t="e">
        <f t="shared" ca="1" si="4"/>
        <v>#NAME?</v>
      </c>
    </row>
    <row r="11" spans="1:26" ht="48.75" thickBot="1">
      <c r="Q11" s="34" t="s">
        <v>110</v>
      </c>
      <c r="R11" s="30">
        <v>42828</v>
      </c>
      <c r="S11" s="31">
        <v>1745</v>
      </c>
      <c r="T11" s="38">
        <v>44126</v>
      </c>
      <c r="U11" s="39" t="e">
        <f t="shared" ca="1" si="0"/>
        <v>#NAME?</v>
      </c>
      <c r="V11" s="38">
        <v>42916</v>
      </c>
      <c r="W11" s="39" t="e">
        <f t="shared" ca="1" si="3"/>
        <v>#NAME?</v>
      </c>
      <c r="X11" s="39" t="e">
        <f t="shared" ca="1" si="1"/>
        <v>#NAME?</v>
      </c>
      <c r="Y11" s="39">
        <f t="shared" si="2"/>
        <v>0</v>
      </c>
      <c r="Z11" s="40" t="e">
        <f t="shared" ca="1" si="4"/>
        <v>#NAME?</v>
      </c>
    </row>
    <row r="12" spans="1:26" ht="48.75" thickBot="1">
      <c r="Q12" s="35" t="s">
        <v>111</v>
      </c>
      <c r="R12" s="32">
        <v>42914</v>
      </c>
      <c r="S12" s="33">
        <v>1772</v>
      </c>
      <c r="T12" s="36"/>
    </row>
    <row r="13" spans="1:26" ht="48.75" thickBot="1">
      <c r="Q13" s="34" t="s">
        <v>112</v>
      </c>
      <c r="R13" s="30">
        <v>42650</v>
      </c>
      <c r="S13" s="31">
        <v>2180</v>
      </c>
      <c r="T13" s="36"/>
    </row>
    <row r="14" spans="1:26" ht="48.75" thickBot="1">
      <c r="Q14" s="35" t="s">
        <v>113</v>
      </c>
      <c r="R14" s="32">
        <v>42914</v>
      </c>
      <c r="S14" s="33">
        <v>1310</v>
      </c>
    </row>
  </sheetData>
  <mergeCells count="3">
    <mergeCell ref="A1:L1"/>
    <mergeCell ref="M1:O1"/>
    <mergeCell ref="M3:O3"/>
  </mergeCells>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4TRIM 2020</vt:lpstr>
      <vt:lpstr>Hoja1</vt:lpstr>
      <vt:lpstr>GIDEIES PIB</vt:lpstr>
      <vt:lpstr>MSD </vt:lpstr>
      <vt:lpstr>IGECTI</vt:lpstr>
      <vt:lpstr>Asesorias</vt:lpstr>
      <vt:lpstr>Evaluaciones </vt:lpstr>
      <vt:lpstr>Hoja8</vt:lpstr>
      <vt:lpstr>Indicadores nuevos</vt:lpstr>
      <vt:lpstr>Propósito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Gabriela Pérez</cp:lastModifiedBy>
  <dcterms:created xsi:type="dcterms:W3CDTF">2020-03-12T01:38:07Z</dcterms:created>
  <dcterms:modified xsi:type="dcterms:W3CDTF">2021-01-27T22:22:23Z</dcterms:modified>
</cp:coreProperties>
</file>