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NACYT\Downloads\Metas MIR-S190 4T2020\Medios de Verificación\9. P_AEP-EG\"/>
    </mc:Choice>
  </mc:AlternateContent>
  <bookViews>
    <workbookView xWindow="0" yWindow="0" windowWidth="20490" windowHeight="82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8" i="1"/>
  <c r="F10" i="1" l="1"/>
  <c r="F14" i="1" l="1"/>
  <c r="F18" i="1" s="1"/>
  <c r="F23" i="1" s="1"/>
  <c r="F13" i="1"/>
  <c r="F17" i="1" s="1"/>
  <c r="J10" i="1"/>
  <c r="I10" i="1"/>
  <c r="H10" i="1"/>
  <c r="G10" i="1"/>
  <c r="E10" i="1"/>
  <c r="D10" i="1"/>
  <c r="C10" i="1"/>
  <c r="C13" i="1" l="1"/>
  <c r="C17" i="1" s="1"/>
  <c r="C14" i="1"/>
  <c r="C18" i="1" s="1"/>
  <c r="H13" i="1"/>
  <c r="H17" i="1" s="1"/>
  <c r="H14" i="1"/>
  <c r="H18" i="1" s="1"/>
  <c r="H23" i="1" s="1"/>
  <c r="D13" i="1"/>
  <c r="D17" i="1" s="1"/>
  <c r="D14" i="1"/>
  <c r="D18" i="1" s="1"/>
  <c r="D23" i="1" s="1"/>
  <c r="I14" i="1"/>
  <c r="I18" i="1" s="1"/>
  <c r="I23" i="1" s="1"/>
  <c r="I13" i="1"/>
  <c r="I17" i="1" s="1"/>
  <c r="E14" i="1"/>
  <c r="E18" i="1" s="1"/>
  <c r="E23" i="1" s="1"/>
  <c r="E13" i="1"/>
  <c r="E17" i="1" s="1"/>
  <c r="J12" i="1"/>
  <c r="K8" i="1"/>
  <c r="K9" i="1"/>
  <c r="F19" i="1"/>
  <c r="F20" i="1" s="1"/>
  <c r="F22" i="1"/>
  <c r="F24" i="1" s="1"/>
  <c r="G13" i="1"/>
  <c r="G17" i="1" s="1"/>
  <c r="G14" i="1"/>
  <c r="G18" i="1" s="1"/>
  <c r="G23" i="1" s="1"/>
  <c r="I19" i="1" l="1"/>
  <c r="I20" i="1" s="1"/>
  <c r="I22" i="1"/>
  <c r="I24" i="1" s="1"/>
  <c r="H19" i="1"/>
  <c r="H20" i="1" s="1"/>
  <c r="H22" i="1"/>
  <c r="H24" i="1" s="1"/>
  <c r="J18" i="1"/>
  <c r="C23" i="1"/>
  <c r="J23" i="1" s="1"/>
  <c r="G19" i="1"/>
  <c r="G20" i="1" s="1"/>
  <c r="G22" i="1"/>
  <c r="G24" i="1" s="1"/>
  <c r="E19" i="1"/>
  <c r="E20" i="1" s="1"/>
  <c r="E22" i="1"/>
  <c r="E24" i="1" s="1"/>
  <c r="D19" i="1"/>
  <c r="D20" i="1" s="1"/>
  <c r="D22" i="1"/>
  <c r="D24" i="1" s="1"/>
  <c r="C19" i="1"/>
  <c r="C20" i="1" s="1"/>
  <c r="J17" i="1"/>
  <c r="J19" i="1" s="1"/>
  <c r="C22" i="1"/>
  <c r="J22" i="1" l="1"/>
  <c r="J24" i="1" s="1"/>
  <c r="C24" i="1"/>
</calcChain>
</file>

<file path=xl/sharedStrings.xml><?xml version="1.0" encoding="utf-8"?>
<sst xmlns="http://schemas.openxmlformats.org/spreadsheetml/2006/main" count="33" uniqueCount="19">
  <si>
    <t>Sexo</t>
  </si>
  <si>
    <t>Nacional</t>
  </si>
  <si>
    <t>Extranjero</t>
  </si>
  <si>
    <t>Posdoc Nal</t>
  </si>
  <si>
    <t>Posdoc Ext</t>
  </si>
  <si>
    <t>Rep-Ret</t>
  </si>
  <si>
    <t>Est Sabáticas</t>
  </si>
  <si>
    <t>Total</t>
  </si>
  <si>
    <t>Femenino</t>
  </si>
  <si>
    <t>Masculino</t>
  </si>
  <si>
    <t>Total enero-septiembre</t>
  </si>
  <si>
    <t>Pago por convenios</t>
  </si>
  <si>
    <t>Posdoc COVID</t>
  </si>
  <si>
    <t>TOTAL CON CONVENIOS</t>
  </si>
  <si>
    <t>Preliminar</t>
  </si>
  <si>
    <t>Total octubre-diciembre</t>
  </si>
  <si>
    <t>Total enero-diciembre</t>
  </si>
  <si>
    <t>Nota. Incluye reintegros.</t>
  </si>
  <si>
    <t xml:space="preserve">Cifras preeliminares debido a que no se cuenta con el analítico contable correspondiente al mes de diciembre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</si>
</sst>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Montserrat"/>
    </font>
    <font>
      <b/>
      <sz val="10"/>
      <color rgb="FFEAEAEA"/>
      <name val="Montserrat"/>
    </font>
    <font>
      <b/>
      <sz val="10"/>
      <color rgb="FF000000"/>
      <name val="Montserrat"/>
    </font>
    <font>
      <b/>
      <sz val="14"/>
      <color theme="1"/>
      <name val="Arial Narrow"/>
      <family val="2"/>
    </font>
    <font>
      <b/>
      <sz val="14"/>
      <name val="Arial Unicode MS"/>
    </font>
    <font>
      <b/>
      <sz val="20"/>
      <color rgb="FF000000"/>
      <name val="Montserrat"/>
    </font>
    <font>
      <sz val="20"/>
      <color theme="1"/>
      <name val="Calibri"/>
      <family val="2"/>
      <scheme val="minor"/>
    </font>
    <font>
      <b/>
      <sz val="20"/>
      <name val="Montserrat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F22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right" vertical="center" wrapText="1"/>
    </xf>
    <xf numFmtId="4" fontId="0" fillId="0" borderId="0" xfId="0" applyNumberFormat="1"/>
    <xf numFmtId="43" fontId="0" fillId="0" borderId="0" xfId="1" applyFont="1"/>
    <xf numFmtId="4" fontId="3" fillId="2" borderId="0" xfId="0" applyNumberFormat="1" applyFont="1" applyFill="1" applyAlignment="1">
      <alignment vertical="center" wrapText="1"/>
    </xf>
    <xf numFmtId="4" fontId="4" fillId="3" borderId="5" xfId="0" applyNumberFormat="1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vertical="center" wrapText="1"/>
    </xf>
    <xf numFmtId="4" fontId="4" fillId="3" borderId="8" xfId="0" applyNumberFormat="1" applyFont="1" applyFill="1" applyBorder="1" applyAlignment="1">
      <alignment vertical="center" wrapText="1"/>
    </xf>
    <xf numFmtId="4" fontId="2" fillId="0" borderId="0" xfId="0" applyNumberFormat="1" applyFont="1"/>
    <xf numFmtId="164" fontId="0" fillId="0" borderId="0" xfId="2" applyNumberFormat="1" applyFont="1"/>
    <xf numFmtId="43" fontId="3" fillId="2" borderId="2" xfId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6" fillId="0" borderId="0" xfId="0" applyFont="1"/>
    <xf numFmtId="0" fontId="8" fillId="5" borderId="4" xfId="0" applyFont="1" applyFill="1" applyBorder="1" applyAlignment="1">
      <alignment vertical="center" wrapText="1"/>
    </xf>
    <xf numFmtId="4" fontId="9" fillId="5" borderId="0" xfId="0" applyNumberFormat="1" applyFont="1" applyFill="1"/>
    <xf numFmtId="4" fontId="10" fillId="5" borderId="5" xfId="0" applyNumberFormat="1" applyFont="1" applyFill="1" applyBorder="1" applyAlignment="1">
      <alignment vertical="center" wrapText="1"/>
    </xf>
    <xf numFmtId="0" fontId="7" fillId="4" borderId="0" xfId="0" applyFont="1" applyFill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="55" zoomScaleNormal="55" workbookViewId="0">
      <selection activeCell="J29" sqref="J29"/>
    </sheetView>
  </sheetViews>
  <sheetFormatPr baseColWidth="10" defaultRowHeight="15" x14ac:dyDescent="0.25"/>
  <cols>
    <col min="1" max="1" width="22.28515625" customWidth="1"/>
    <col min="2" max="2" width="24.42578125" customWidth="1"/>
    <col min="3" max="10" width="39.7109375" customWidth="1"/>
  </cols>
  <sheetData>
    <row r="1" spans="1:11" ht="81" customHeight="1" x14ac:dyDescent="0.25">
      <c r="A1" s="20" t="s">
        <v>18</v>
      </c>
      <c r="B1" s="20"/>
      <c r="C1" s="20"/>
      <c r="D1" s="20"/>
    </row>
    <row r="6" spans="1:11" ht="15.75" thickBot="1" x14ac:dyDescent="0.3"/>
    <row r="7" spans="1:11" x14ac:dyDescent="0.25">
      <c r="B7" s="1" t="s">
        <v>0</v>
      </c>
      <c r="C7" s="2" t="s">
        <v>1</v>
      </c>
      <c r="D7" s="2" t="s">
        <v>2</v>
      </c>
      <c r="E7" s="2" t="s">
        <v>3</v>
      </c>
      <c r="F7" s="2" t="s">
        <v>12</v>
      </c>
      <c r="G7" s="2" t="s">
        <v>4</v>
      </c>
      <c r="H7" s="2" t="s">
        <v>5</v>
      </c>
      <c r="I7" s="2" t="s">
        <v>6</v>
      </c>
      <c r="J7" s="3" t="s">
        <v>7</v>
      </c>
    </row>
    <row r="8" spans="1:11" x14ac:dyDescent="0.25">
      <c r="B8" s="4" t="s">
        <v>8</v>
      </c>
      <c r="C8" s="8">
        <v>2883655530.7431631</v>
      </c>
      <c r="D8" s="8">
        <v>373605625.2729575</v>
      </c>
      <c r="E8" s="8">
        <v>50662000</v>
      </c>
      <c r="F8" s="8">
        <v>3231000</v>
      </c>
      <c r="G8" s="8">
        <v>41652132.350000009</v>
      </c>
      <c r="H8" s="8">
        <v>3057000</v>
      </c>
      <c r="I8" s="8">
        <v>3594375</v>
      </c>
      <c r="J8" s="9">
        <f>SUM(C8:I8)</f>
        <v>3359457663.3661203</v>
      </c>
      <c r="K8" s="13">
        <f>J8/J10</f>
        <v>0.46924468459529933</v>
      </c>
    </row>
    <row r="9" spans="1:11" x14ac:dyDescent="0.25">
      <c r="B9" s="4" t="s">
        <v>9</v>
      </c>
      <c r="C9" s="8">
        <v>3161228861.9270449</v>
      </c>
      <c r="D9" s="8">
        <v>513056946.47857362</v>
      </c>
      <c r="E9" s="8">
        <v>59297000</v>
      </c>
      <c r="F9" s="8">
        <v>1845000</v>
      </c>
      <c r="G9" s="8">
        <v>48066257.900000021</v>
      </c>
      <c r="H9" s="8">
        <v>7290000</v>
      </c>
      <c r="I9" s="8">
        <v>9045895</v>
      </c>
      <c r="J9" s="9">
        <f>SUM(C9:I9)</f>
        <v>3799829961.3056188</v>
      </c>
      <c r="K9" s="13">
        <f>J9/J10</f>
        <v>0.53075531540470056</v>
      </c>
    </row>
    <row r="10" spans="1:11" ht="20.45" customHeight="1" thickBot="1" x14ac:dyDescent="0.3">
      <c r="B10" s="5" t="s">
        <v>10</v>
      </c>
      <c r="C10" s="10">
        <f t="shared" ref="C10:J10" si="0">SUM(C8:C9)</f>
        <v>6044884392.670208</v>
      </c>
      <c r="D10" s="10">
        <f t="shared" si="0"/>
        <v>886662571.75153112</v>
      </c>
      <c r="E10" s="10">
        <f t="shared" si="0"/>
        <v>109959000</v>
      </c>
      <c r="F10" s="10">
        <f t="shared" si="0"/>
        <v>5076000</v>
      </c>
      <c r="G10" s="10">
        <f t="shared" si="0"/>
        <v>89718390.25000003</v>
      </c>
      <c r="H10" s="10">
        <f t="shared" si="0"/>
        <v>10347000</v>
      </c>
      <c r="I10" s="10">
        <f t="shared" si="0"/>
        <v>12640270</v>
      </c>
      <c r="J10" s="11">
        <f t="shared" si="0"/>
        <v>7159287624.6717396</v>
      </c>
    </row>
    <row r="11" spans="1:11" x14ac:dyDescent="0.25">
      <c r="B11" t="s">
        <v>17</v>
      </c>
    </row>
    <row r="12" spans="1:11" x14ac:dyDescent="0.25">
      <c r="B12" t="s">
        <v>11</v>
      </c>
      <c r="C12" s="6">
        <v>4359511.3599999994</v>
      </c>
      <c r="J12" s="12">
        <f>J10+C12</f>
        <v>7163647136.0317392</v>
      </c>
      <c r="K12" t="s">
        <v>13</v>
      </c>
    </row>
    <row r="13" spans="1:11" x14ac:dyDescent="0.25">
      <c r="C13" s="13">
        <f>C8/C10</f>
        <v>0.47704064187559514</v>
      </c>
      <c r="D13" s="13">
        <f t="shared" ref="D13:I13" si="1">D8/D10</f>
        <v>0.42136167373675132</v>
      </c>
      <c r="E13" s="13">
        <f t="shared" si="1"/>
        <v>0.46073536499968171</v>
      </c>
      <c r="F13" s="13">
        <f t="shared" si="1"/>
        <v>0.63652482269503541</v>
      </c>
      <c r="G13" s="13">
        <f t="shared" si="1"/>
        <v>0.46425412040871961</v>
      </c>
      <c r="H13" s="13">
        <f t="shared" si="1"/>
        <v>0.29544795592925488</v>
      </c>
      <c r="I13" s="13">
        <f t="shared" si="1"/>
        <v>0.28435903663450229</v>
      </c>
    </row>
    <row r="14" spans="1:11" x14ac:dyDescent="0.25">
      <c r="C14" s="13">
        <f>C9/C10</f>
        <v>0.52295935812440486</v>
      </c>
      <c r="D14" s="13">
        <f t="shared" ref="D14:I14" si="2">D9/D10</f>
        <v>0.57863832626324874</v>
      </c>
      <c r="E14" s="13">
        <f t="shared" si="2"/>
        <v>0.53926463500031829</v>
      </c>
      <c r="F14" s="13">
        <f t="shared" si="2"/>
        <v>0.36347517730496454</v>
      </c>
      <c r="G14" s="13">
        <f t="shared" si="2"/>
        <v>0.53574587959128039</v>
      </c>
      <c r="H14" s="13">
        <f t="shared" si="2"/>
        <v>0.70455204407074512</v>
      </c>
      <c r="I14" s="13">
        <f t="shared" si="2"/>
        <v>0.71564096336549776</v>
      </c>
      <c r="J14" s="7"/>
    </row>
    <row r="15" spans="1:11" ht="15.75" thickBot="1" x14ac:dyDescent="0.3"/>
    <row r="16" spans="1:11" x14ac:dyDescent="0.25">
      <c r="B16" s="1" t="s">
        <v>0</v>
      </c>
      <c r="C16" s="14">
        <v>2262984538.5699997</v>
      </c>
      <c r="D16" s="14">
        <v>293340611.96000004</v>
      </c>
      <c r="E16" s="14">
        <v>85032000</v>
      </c>
      <c r="F16" s="14">
        <v>3888000</v>
      </c>
      <c r="G16" s="14">
        <v>20781169.899999999</v>
      </c>
      <c r="H16" s="14">
        <v>303000</v>
      </c>
      <c r="I16" s="14">
        <v>2632559</v>
      </c>
      <c r="J16" s="3"/>
    </row>
    <row r="17" spans="1:10" x14ac:dyDescent="0.25">
      <c r="B17" s="4" t="s">
        <v>8</v>
      </c>
      <c r="C17" s="8">
        <f>C13*C16</f>
        <v>1079535596.8339801</v>
      </c>
      <c r="D17" s="8">
        <f t="shared" ref="D17:I17" si="3">D13*D16</f>
        <v>123602491.2304285</v>
      </c>
      <c r="E17" s="8">
        <f t="shared" si="3"/>
        <v>39177249.556652933</v>
      </c>
      <c r="F17" s="8">
        <f t="shared" si="3"/>
        <v>2474808.5106382975</v>
      </c>
      <c r="G17" s="8">
        <f t="shared" si="3"/>
        <v>9647743.7529886588</v>
      </c>
      <c r="H17" s="8">
        <f t="shared" si="3"/>
        <v>89520.730646564232</v>
      </c>
      <c r="I17" s="8">
        <f t="shared" si="3"/>
        <v>748591.94112348871</v>
      </c>
      <c r="J17" s="9">
        <f>SUM(C17:I17)</f>
        <v>1255276002.5564585</v>
      </c>
    </row>
    <row r="18" spans="1:10" x14ac:dyDescent="0.25">
      <c r="B18" s="4" t="s">
        <v>9</v>
      </c>
      <c r="C18" s="8">
        <f>C14*C16</f>
        <v>1183448941.7360196</v>
      </c>
      <c r="D18" s="8">
        <f t="shared" ref="D18:I18" si="4">D14*D16</f>
        <v>169738120.72957155</v>
      </c>
      <c r="E18" s="8">
        <f t="shared" si="4"/>
        <v>45854750.443347067</v>
      </c>
      <c r="F18" s="8">
        <f t="shared" si="4"/>
        <v>1413191.4893617022</v>
      </c>
      <c r="G18" s="8">
        <f t="shared" si="4"/>
        <v>11133426.14701134</v>
      </c>
      <c r="H18" s="8">
        <f t="shared" si="4"/>
        <v>213479.26935343578</v>
      </c>
      <c r="I18" s="8">
        <f t="shared" si="4"/>
        <v>1883967.0588765114</v>
      </c>
      <c r="J18" s="9">
        <f>SUM(C18:I18)</f>
        <v>1413685876.8735411</v>
      </c>
    </row>
    <row r="19" spans="1:10" ht="30.75" thickBot="1" x14ac:dyDescent="0.3">
      <c r="A19" s="16" t="s">
        <v>14</v>
      </c>
      <c r="B19" s="5" t="s">
        <v>15</v>
      </c>
      <c r="C19" s="10">
        <f>SUM(C17:C18)</f>
        <v>2262984538.5699997</v>
      </c>
      <c r="D19" s="10">
        <f t="shared" ref="D19:I19" si="5">SUM(D17:D18)</f>
        <v>293340611.96000004</v>
      </c>
      <c r="E19" s="10">
        <f t="shared" si="5"/>
        <v>85032000</v>
      </c>
      <c r="F19" s="10">
        <f t="shared" si="5"/>
        <v>3888000</v>
      </c>
      <c r="G19" s="10">
        <f t="shared" si="5"/>
        <v>20781169.899999999</v>
      </c>
      <c r="H19" s="10">
        <f t="shared" si="5"/>
        <v>303000</v>
      </c>
      <c r="I19" s="10">
        <f t="shared" si="5"/>
        <v>2632559</v>
      </c>
      <c r="J19" s="11">
        <f t="shared" ref="J19" si="6">SUM(J17:J18)</f>
        <v>2668961879.4299994</v>
      </c>
    </row>
    <row r="20" spans="1:10" ht="15.75" thickBot="1" x14ac:dyDescent="0.3">
      <c r="C20" t="str">
        <f>IF(C16=C19,"ok")</f>
        <v>ok</v>
      </c>
      <c r="D20" t="str">
        <f t="shared" ref="D20:I20" si="7">IF(D16=D19,"ok")</f>
        <v>ok</v>
      </c>
      <c r="E20" t="str">
        <f t="shared" si="7"/>
        <v>ok</v>
      </c>
      <c r="F20" t="str">
        <f t="shared" si="7"/>
        <v>ok</v>
      </c>
      <c r="G20" t="str">
        <f t="shared" si="7"/>
        <v>ok</v>
      </c>
      <c r="H20" t="str">
        <f t="shared" si="7"/>
        <v>ok</v>
      </c>
      <c r="I20" t="str">
        <f t="shared" si="7"/>
        <v>ok</v>
      </c>
    </row>
    <row r="21" spans="1:10" x14ac:dyDescent="0.25">
      <c r="B21" s="1" t="s">
        <v>0</v>
      </c>
      <c r="C21" s="2" t="s">
        <v>1</v>
      </c>
      <c r="D21" s="2" t="s">
        <v>2</v>
      </c>
      <c r="E21" s="2" t="s">
        <v>3</v>
      </c>
      <c r="F21" s="2" t="s">
        <v>12</v>
      </c>
      <c r="G21" s="2" t="s">
        <v>4</v>
      </c>
      <c r="H21" s="2" t="s">
        <v>5</v>
      </c>
      <c r="I21" s="2" t="s">
        <v>6</v>
      </c>
      <c r="J21" s="3" t="s">
        <v>7</v>
      </c>
    </row>
    <row r="22" spans="1:10" ht="30.75" x14ac:dyDescent="0.4">
      <c r="B22" s="17" t="s">
        <v>8</v>
      </c>
      <c r="C22" s="18">
        <f>SUM(C8,C17)</f>
        <v>3963191127.5771432</v>
      </c>
      <c r="D22" s="18">
        <f t="shared" ref="D22:I22" si="8">SUM(D8,D17)</f>
        <v>497208116.50338602</v>
      </c>
      <c r="E22" s="18">
        <f t="shared" si="8"/>
        <v>89839249.556652933</v>
      </c>
      <c r="F22" s="18">
        <f t="shared" si="8"/>
        <v>5705808.5106382975</v>
      </c>
      <c r="G22" s="18">
        <f t="shared" si="8"/>
        <v>51299876.102988668</v>
      </c>
      <c r="H22" s="18">
        <f t="shared" si="8"/>
        <v>3146520.7306465642</v>
      </c>
      <c r="I22" s="18">
        <f t="shared" si="8"/>
        <v>4342966.9411234884</v>
      </c>
      <c r="J22" s="19">
        <f>SUM(C22:I22)</f>
        <v>4614733665.9225788</v>
      </c>
    </row>
    <row r="23" spans="1:10" x14ac:dyDescent="0.25">
      <c r="B23" s="15" t="s">
        <v>9</v>
      </c>
      <c r="C23" s="6">
        <f>SUM(C9,C18)</f>
        <v>4344677803.663065</v>
      </c>
      <c r="D23" s="6">
        <f t="shared" ref="D23:I23" si="9">SUM(D9,D18)</f>
        <v>682795067.20814514</v>
      </c>
      <c r="E23" s="6">
        <f t="shared" si="9"/>
        <v>105151750.44334707</v>
      </c>
      <c r="F23" s="6">
        <f t="shared" si="9"/>
        <v>3258191.4893617025</v>
      </c>
      <c r="G23" s="6">
        <f t="shared" si="9"/>
        <v>59199684.047011361</v>
      </c>
      <c r="H23" s="6">
        <f t="shared" si="9"/>
        <v>7503479.2693534354</v>
      </c>
      <c r="I23" s="6">
        <f t="shared" si="9"/>
        <v>10929862.058876511</v>
      </c>
      <c r="J23" s="9">
        <f>SUM(C23:I23)</f>
        <v>5213515838.1791601</v>
      </c>
    </row>
    <row r="24" spans="1:10" ht="15.75" thickBot="1" x14ac:dyDescent="0.3">
      <c r="B24" s="5" t="s">
        <v>16</v>
      </c>
      <c r="C24" s="10">
        <f>SUM(C22:C23)</f>
        <v>8307868931.2402077</v>
      </c>
      <c r="D24" s="10">
        <f t="shared" ref="D24" si="10">SUM(D22:D23)</f>
        <v>1180003183.7115312</v>
      </c>
      <c r="E24" s="10">
        <f t="shared" ref="E24" si="11">SUM(E22:E23)</f>
        <v>194991000</v>
      </c>
      <c r="F24" s="10">
        <f t="shared" ref="F24" si="12">SUM(F22:F23)</f>
        <v>8964000</v>
      </c>
      <c r="G24" s="10">
        <f t="shared" ref="G24" si="13">SUM(G22:G23)</f>
        <v>110499560.15000004</v>
      </c>
      <c r="H24" s="10">
        <f t="shared" ref="H24" si="14">SUM(H22:H23)</f>
        <v>10650000</v>
      </c>
      <c r="I24" s="10">
        <f t="shared" ref="I24" si="15">SUM(I22:I23)</f>
        <v>15272829</v>
      </c>
      <c r="J24" s="11">
        <f t="shared" ref="J24" si="16">SUM(J22:J23)</f>
        <v>9828249504.101738</v>
      </c>
    </row>
  </sheetData>
  <mergeCells count="1">
    <mergeCell ref="A1:D1"/>
  </mergeCells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OIBANEZ</dc:creator>
  <cp:lastModifiedBy>David Aké</cp:lastModifiedBy>
  <dcterms:created xsi:type="dcterms:W3CDTF">2020-10-10T17:22:53Z</dcterms:created>
  <dcterms:modified xsi:type="dcterms:W3CDTF">2021-01-07T20:16:34Z</dcterms:modified>
</cp:coreProperties>
</file>