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eacevedo\Mis documentos\AVE\DOPE\NOMINA 2018\Informes 2018\3er. Trimestre\entregados 27sep'18\"/>
    </mc:Choice>
  </mc:AlternateContent>
  <xr:revisionPtr revIDLastSave="0" documentId="11_FA2EA70C7F7DCD21253086803888DC0D77DF216C" xr6:coauthVersionLast="39" xr6:coauthVersionMax="39" xr10:uidLastSave="{00000000-0000-0000-0000-000000000000}"/>
  <bookViews>
    <workbookView xWindow="480" yWindow="75" windowWidth="10380" windowHeight="6030" xr2:uid="{00000000-000D-0000-FFFF-FFFF00000000}"/>
  </bookViews>
  <sheets>
    <sheet name="2018" sheetId="1" r:id="rId1"/>
    <sheet name="COCOA" sheetId="4" r:id="rId2"/>
    <sheet name="comparativo" sheetId="7" r:id="rId3"/>
  </sheets>
  <definedNames>
    <definedName name="_xlnm.Print_Area" localSheetId="0">'2018'!$A$1:$M$77</definedName>
    <definedName name="_xlnm.Print_Area" localSheetId="1">COCOA!$A$1:$C$18</definedName>
  </definedNames>
  <calcPr calcId="17902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4" l="1"/>
  <c r="B8" i="4"/>
  <c r="L66" i="1"/>
  <c r="J66" i="1"/>
  <c r="H66" i="1"/>
  <c r="L67" i="1"/>
  <c r="J67" i="1"/>
  <c r="H67" i="1"/>
  <c r="E8" i="7"/>
  <c r="C12" i="7"/>
  <c r="D12" i="7"/>
  <c r="E12" i="7"/>
  <c r="M63" i="1"/>
  <c r="M70" i="1"/>
  <c r="L63" i="1"/>
  <c r="K63" i="1"/>
  <c r="K70" i="1"/>
  <c r="J63" i="1"/>
  <c r="I63" i="1"/>
  <c r="I70" i="1"/>
  <c r="H63" i="1"/>
  <c r="G63" i="1"/>
  <c r="G70" i="1"/>
  <c r="F63" i="1"/>
  <c r="E63" i="1"/>
  <c r="E70" i="1"/>
  <c r="D63" i="1"/>
  <c r="B63" i="1"/>
  <c r="C63" i="1"/>
  <c r="C70" i="1"/>
  <c r="I74" i="1"/>
  <c r="F12" i="7"/>
  <c r="M24" i="1"/>
  <c r="L24" i="1"/>
  <c r="K24" i="1"/>
  <c r="J24" i="1"/>
  <c r="H24" i="1"/>
  <c r="I24" i="1"/>
  <c r="I31" i="1"/>
  <c r="M31" i="1"/>
  <c r="K31" i="1"/>
  <c r="F24" i="1"/>
  <c r="D24" i="1"/>
  <c r="C24" i="1"/>
  <c r="C31" i="1"/>
  <c r="B24" i="1"/>
  <c r="E24" i="1"/>
  <c r="E31" i="1"/>
  <c r="H8" i="7"/>
  <c r="G24" i="1"/>
  <c r="G31" i="1"/>
  <c r="E35" i="1"/>
  <c r="I73" i="1"/>
  <c r="I77" i="1"/>
  <c r="H12" i="7"/>
  <c r="G12" i="7"/>
</calcChain>
</file>

<file path=xl/sharedStrings.xml><?xml version="1.0" encoding="utf-8"?>
<sst xmlns="http://schemas.openxmlformats.org/spreadsheetml/2006/main" count="103" uniqueCount="68">
  <si>
    <t>PAGO DE ESTÍMULOS ECONÓMICOS DURANTE EL EJERCICIO 2018</t>
  </si>
  <si>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</si>
  <si>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</si>
  <si>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</si>
  <si>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</si>
  <si>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</si>
  <si>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</si>
  <si>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</si>
  <si>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</si>
  <si>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</si>
  <si>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CANDIDATO CDMX</t>
  </si>
  <si>
    <t>CANDIDATO ESTADOS</t>
  </si>
  <si>
    <t>NIVEL1 CDMX</t>
  </si>
  <si>
    <t>NIVEL 1  ESTADOS</t>
  </si>
  <si>
    <t>NIVEL 2 CDMX</t>
  </si>
  <si>
    <t>NIVEL 2  ESTADOS</t>
  </si>
  <si>
    <t>NIVEL 3 CDMX</t>
  </si>
  <si>
    <t>NIVEL 3  ESTADOS</t>
  </si>
  <si>
    <t>SUBTOTAL</t>
  </si>
  <si>
    <t>Tercios</t>
  </si>
  <si>
    <t>UMAS</t>
  </si>
  <si>
    <t>AYUD. DE INVEST.</t>
  </si>
  <si>
    <t>2 TERCIOS POR DOCENCIA</t>
  </si>
  <si>
    <t xml:space="preserve"> TOTAL</t>
  </si>
  <si>
    <t>TOTAL PRIMER SEMESTRE 2018</t>
  </si>
  <si>
    <t>JULIO</t>
  </si>
  <si>
    <t>AGOSTO</t>
  </si>
  <si>
    <t>SEPTIEMBRE</t>
  </si>
  <si>
    <t>OCTUBRE</t>
  </si>
  <si>
    <t>NOVIEMBRE</t>
  </si>
  <si>
    <t>DICIEMBRE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</si>
  <si>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</si>
  <si>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</si>
  <si>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</si>
  <si>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</si>
  <si>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</si>
  <si>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</si>
  <si>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</si>
  <si>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</si>
  <si>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Tercios de Candidato</t>
  </si>
  <si>
    <t>TOTAL</t>
  </si>
  <si>
    <t>PRIMER SEMESTRE 2018</t>
  </si>
  <si>
    <t>SEGUNDO SEMESTRE 2018</t>
  </si>
  <si>
    <t>PRESUPUESTO EJERCIDO 2018</t>
  </si>
  <si>
    <t>SITUACIÓN PROGRAMÁTICA PRESUPUESTAL</t>
  </si>
  <si>
    <t>MODALIDAD</t>
  </si>
  <si>
    <t>Presupuesto Programado                                        Enero-Septiembre 2018</t>
  </si>
  <si>
    <t>Presupuesto Ejercido                                         Enero-Septiembre 2018</t>
  </si>
  <si>
    <t>Candidato a Investigador Nacional</t>
  </si>
  <si>
    <t>Investigador Nacional Nivel I</t>
  </si>
  <si>
    <t>Investigador Nacional Nivel II</t>
  </si>
  <si>
    <t>Investigador Nacional Nivel III</t>
  </si>
  <si>
    <t>Investigador Nacional Emérito</t>
  </si>
  <si>
    <t>Total</t>
  </si>
  <si>
    <t>NOTAS:</t>
  </si>
  <si>
    <r>
      <t>1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El costo de los Investigadores Nacionales Eméritos, se incluye en el de los niveles III.</t>
    </r>
  </si>
  <si>
    <r>
      <t>2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Cifras previas al cierre contable de septiembre de 2018.</t>
    </r>
  </si>
  <si>
    <t>Capítulo de gasto</t>
  </si>
  <si>
    <t>Enero-Septiembre 2017</t>
  </si>
  <si>
    <t>Enero-Septiembre 2018</t>
  </si>
  <si>
    <t>Programado</t>
  </si>
  <si>
    <t>Ejercido</t>
  </si>
  <si>
    <t>% B1X100/A1</t>
  </si>
  <si>
    <t>Ejercido** (B2)</t>
  </si>
  <si>
    <r>
      <t xml:space="preserve">% </t>
    </r>
    <r>
      <rPr>
        <b/>
        <sz val="9"/>
        <color theme="0"/>
        <rFont val="Calibri"/>
        <family val="2"/>
      </rPr>
      <t>B2x100/A2</t>
    </r>
  </si>
  <si>
    <t>(A1)</t>
  </si>
  <si>
    <t>(B1)</t>
  </si>
  <si>
    <t>(A2)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</si>
</sst>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$&quot;#,##0.00;[Red]\-&quot;$&quot;#,##0.00"/>
    <numFmt numFmtId="165" formatCode="_-&quot;$&quot;* #,##0.00_-;\-&quot;$&quot;* #,##0.00_-;_-&quot;$&quot;* &quot;-&quot;??_-;_-@_-"/>
    <numFmt numFmtId="166" formatCode="&quot;$&quot;#,###,##0.00"/>
    <numFmt numFmtId="167" formatCode="&quot;$&quot;0,000,000.00"/>
    <numFmt numFmtId="168" formatCode="&quot;$&quot;#,##0.00"/>
    <numFmt numFmtId="169" formatCode="&quot;$&quot;\ #,##0.00"/>
    <numFmt numFmtId="170" formatCode="#,##0.000000000"/>
    <numFmt numFmtId="171" formatCode="#,##0.0000000000"/>
    <numFmt numFmtId="172" formatCode="_-[$€-2]* #,##0.00_-;\-[$€-2]* #,##0.00_-;_-[$€-2]* &quot;-&quot;??_-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vertAlign val="superscript"/>
      <sz val="11"/>
      <name val="Arial"/>
      <family val="2"/>
    </font>
    <font>
      <sz val="11"/>
      <name val="Albertus Medium"/>
      <family val="2"/>
    </font>
    <font>
      <sz val="11"/>
      <name val="Calibri"/>
      <family val="2"/>
    </font>
    <font>
      <sz val="11"/>
      <color rgb="FF00206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0"/>
      <name val="Albertus Medium"/>
    </font>
    <font>
      <b/>
      <sz val="11"/>
      <color theme="0"/>
      <name val="Calibri"/>
      <family val="2"/>
    </font>
    <font>
      <b/>
      <sz val="9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808080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/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indexed="64"/>
      </right>
      <top/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indexed="64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rgb="FF808080"/>
      </bottom>
      <diagonal/>
    </border>
    <border>
      <left/>
      <right style="medium">
        <color indexed="64"/>
      </right>
      <top style="medium">
        <color indexed="64"/>
      </top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rgb="FF808080"/>
      </bottom>
      <diagonal/>
    </border>
    <border>
      <left style="medium">
        <color indexed="64"/>
      </left>
      <right/>
      <top/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/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rgb="FF808080"/>
      </right>
      <top/>
      <bottom/>
      <diagonal/>
    </border>
  </borders>
  <cellStyleXfs count="16">
    <xf numFmtId="0" fontId="0" fillId="0" borderId="0"/>
    <xf numFmtId="165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61">
    <xf numFmtId="0" fontId="0" fillId="0" borderId="0" xfId="0"/>
    <xf numFmtId="0" fontId="4" fillId="0" borderId="0" xfId="0" applyFont="1" applyAlignment="1">
      <alignment vertical="center"/>
    </xf>
    <xf numFmtId="166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0" fontId="4" fillId="0" borderId="4" xfId="0" applyFont="1" applyBorder="1" applyAlignment="1">
      <alignment vertical="center"/>
    </xf>
    <xf numFmtId="166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6" fontId="4" fillId="0" borderId="9" xfId="0" applyNumberFormat="1" applyFont="1" applyBorder="1" applyAlignment="1">
      <alignment vertical="center"/>
    </xf>
    <xf numFmtId="166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6" fontId="4" fillId="0" borderId="13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" fontId="4" fillId="0" borderId="9" xfId="0" applyNumberFormat="1" applyFont="1" applyBorder="1" applyAlignment="1">
      <alignment horizontal="center" vertical="center"/>
    </xf>
    <xf numFmtId="166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" fontId="4" fillId="0" borderId="13" xfId="0" applyNumberFormat="1" applyFont="1" applyBorder="1" applyAlignment="1">
      <alignment horizontal="center" vertical="center"/>
    </xf>
    <xf numFmtId="166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6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7" fontId="11" fillId="0" borderId="18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9" fillId="0" borderId="25" xfId="0" applyFont="1" applyBorder="1" applyAlignment="1">
      <alignment horizontal="centerContinuous" vertical="center"/>
    </xf>
    <xf numFmtId="169" fontId="6" fillId="0" borderId="26" xfId="0" applyNumberFormat="1" applyFont="1" applyBorder="1" applyAlignment="1">
      <alignment vertical="center"/>
    </xf>
    <xf numFmtId="169" fontId="6" fillId="0" borderId="27" xfId="0" applyNumberFormat="1" applyFont="1" applyBorder="1" applyAlignment="1">
      <alignment vertical="center"/>
    </xf>
    <xf numFmtId="4" fontId="0" fillId="0" borderId="23" xfId="0" applyNumberFormat="1" applyBorder="1" applyAlignment="1">
      <alignment vertical="center"/>
    </xf>
    <xf numFmtId="4" fontId="0" fillId="0" borderId="24" xfId="0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70" fontId="0" fillId="0" borderId="0" xfId="0" applyNumberFormat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4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8" fontId="10" fillId="0" borderId="0" xfId="0" applyNumberFormat="1" applyFont="1" applyAlignment="1">
      <alignment vertical="center"/>
    </xf>
    <xf numFmtId="165" fontId="16" fillId="0" borderId="0" xfId="1" applyFont="1" applyAlignment="1">
      <alignment vertical="center"/>
    </xf>
    <xf numFmtId="166" fontId="4" fillId="0" borderId="29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vertical="center"/>
    </xf>
    <xf numFmtId="166" fontId="4" fillId="0" borderId="31" xfId="0" applyNumberFormat="1" applyFont="1" applyBorder="1" applyAlignment="1">
      <alignment vertical="center"/>
    </xf>
    <xf numFmtId="0" fontId="18" fillId="0" borderId="0" xfId="0" applyFont="1"/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/>
    <xf numFmtId="0" fontId="11" fillId="0" borderId="32" xfId="0" applyFont="1" applyBorder="1" applyAlignment="1">
      <alignment vertical="center"/>
    </xf>
    <xf numFmtId="0" fontId="11" fillId="0" borderId="32" xfId="0" applyFont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169" fontId="0" fillId="0" borderId="0" xfId="0" applyNumberFormat="1" applyAlignment="1">
      <alignment vertical="center"/>
    </xf>
    <xf numFmtId="40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166" fontId="4" fillId="0" borderId="49" xfId="0" applyNumberFormat="1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66" fontId="23" fillId="0" borderId="0" xfId="0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168" fontId="22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8" fontId="0" fillId="0" borderId="0" xfId="0" applyNumberFormat="1" applyAlignment="1">
      <alignment vertical="center"/>
    </xf>
    <xf numFmtId="171" fontId="0" fillId="0" borderId="0" xfId="0" applyNumberFormat="1"/>
    <xf numFmtId="4" fontId="0" fillId="0" borderId="0" xfId="0" applyNumberFormat="1"/>
    <xf numFmtId="1" fontId="4" fillId="0" borderId="17" xfId="0" applyNumberFormat="1" applyFont="1" applyBorder="1" applyAlignment="1">
      <alignment horizontal="center" vertical="center"/>
    </xf>
    <xf numFmtId="166" fontId="27" fillId="0" borderId="11" xfId="0" applyNumberFormat="1" applyFont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32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4" fillId="0" borderId="0" xfId="0" applyNumberFormat="1" applyFont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49" xfId="0" applyNumberFormat="1" applyFont="1" applyBorder="1" applyAlignment="1">
      <alignment vertical="center"/>
    </xf>
    <xf numFmtId="0" fontId="28" fillId="2" borderId="39" xfId="0" applyFont="1" applyFill="1" applyBorder="1" applyAlignment="1">
      <alignment horizontal="center" vertical="center"/>
    </xf>
    <xf numFmtId="0" fontId="28" fillId="2" borderId="45" xfId="0" applyFont="1" applyFill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6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/>
    </xf>
    <xf numFmtId="0" fontId="20" fillId="3" borderId="44" xfId="0" applyFont="1" applyFill="1" applyBorder="1" applyAlignment="1">
      <alignment horizontal="center" wrapText="1"/>
    </xf>
    <xf numFmtId="0" fontId="20" fillId="3" borderId="57" xfId="0" applyFont="1" applyFill="1" applyBorder="1" applyAlignment="1">
      <alignment horizontal="center" wrapText="1"/>
    </xf>
    <xf numFmtId="0" fontId="20" fillId="3" borderId="2" xfId="0" applyFont="1" applyFill="1" applyBorder="1" applyAlignment="1">
      <alignment horizontal="center" wrapText="1"/>
    </xf>
    <xf numFmtId="0" fontId="20" fillId="3" borderId="37" xfId="0" applyFont="1" applyFill="1" applyBorder="1" applyAlignment="1">
      <alignment horizontal="center" wrapText="1"/>
    </xf>
    <xf numFmtId="0" fontId="20" fillId="3" borderId="39" xfId="0" applyFont="1" applyFill="1" applyBorder="1" applyAlignment="1">
      <alignment horizontal="center" wrapText="1"/>
    </xf>
    <xf numFmtId="164" fontId="17" fillId="3" borderId="39" xfId="0" applyNumberFormat="1" applyFont="1" applyFill="1" applyBorder="1" applyAlignment="1">
      <alignment horizontal="center" vertical="center" wrapText="1"/>
    </xf>
    <xf numFmtId="164" fontId="17" fillId="3" borderId="37" xfId="0" applyNumberFormat="1" applyFont="1" applyFill="1" applyBorder="1" applyAlignment="1">
      <alignment horizontal="center" vertical="center" wrapText="1"/>
    </xf>
    <xf numFmtId="10" fontId="20" fillId="3" borderId="2" xfId="0" applyNumberFormat="1" applyFont="1" applyFill="1" applyBorder="1" applyAlignment="1">
      <alignment horizontal="center" wrapText="1"/>
    </xf>
    <xf numFmtId="164" fontId="17" fillId="3" borderId="39" xfId="0" applyNumberFormat="1" applyFont="1" applyFill="1" applyBorder="1" applyAlignment="1">
      <alignment horizontal="center" wrapText="1"/>
    </xf>
    <xf numFmtId="164" fontId="17" fillId="3" borderId="37" xfId="0" applyNumberFormat="1" applyFont="1" applyFill="1" applyBorder="1" applyAlignment="1">
      <alignment horizontal="center" wrapText="1"/>
    </xf>
    <xf numFmtId="0" fontId="20" fillId="3" borderId="57" xfId="0" applyFont="1" applyFill="1" applyBorder="1" applyAlignment="1">
      <alignment wrapText="1"/>
    </xf>
    <xf numFmtId="0" fontId="20" fillId="3" borderId="37" xfId="0" applyFont="1" applyFill="1" applyBorder="1" applyAlignment="1">
      <alignment wrapText="1"/>
    </xf>
    <xf numFmtId="0" fontId="20" fillId="3" borderId="54" xfId="0" applyFont="1" applyFill="1" applyBorder="1" applyAlignment="1">
      <alignment horizontal="center"/>
    </xf>
    <xf numFmtId="0" fontId="20" fillId="3" borderId="40" xfId="0" applyFont="1" applyFill="1" applyBorder="1" applyAlignment="1">
      <alignment horizontal="center" wrapText="1"/>
    </xf>
    <xf numFmtId="0" fontId="20" fillId="3" borderId="46" xfId="0" applyFont="1" applyFill="1" applyBorder="1" applyAlignment="1">
      <alignment horizontal="center" wrapText="1"/>
    </xf>
    <xf numFmtId="0" fontId="20" fillId="3" borderId="41" xfId="0" applyFont="1" applyFill="1" applyBorder="1" applyAlignment="1">
      <alignment horizontal="center" wrapText="1"/>
    </xf>
    <xf numFmtId="0" fontId="20" fillId="3" borderId="38" xfId="0" applyFont="1" applyFill="1" applyBorder="1" applyAlignment="1">
      <alignment horizontal="center" wrapText="1"/>
    </xf>
    <xf numFmtId="0" fontId="19" fillId="3" borderId="5" xfId="0" applyFont="1" applyFill="1" applyBorder="1" applyAlignment="1">
      <alignment horizontal="center"/>
    </xf>
    <xf numFmtId="164" fontId="17" fillId="3" borderId="42" xfId="0" applyNumberFormat="1" applyFont="1" applyFill="1" applyBorder="1" applyAlignment="1">
      <alignment horizontal="center"/>
    </xf>
    <xf numFmtId="164" fontId="17" fillId="3" borderId="43" xfId="0" applyNumberFormat="1" applyFont="1" applyFill="1" applyBorder="1" applyAlignment="1">
      <alignment horizontal="center"/>
    </xf>
    <xf numFmtId="10" fontId="20" fillId="3" borderId="4" xfId="0" applyNumberFormat="1" applyFont="1" applyFill="1" applyBorder="1" applyAlignment="1">
      <alignment horizontal="center" wrapText="1"/>
    </xf>
    <xf numFmtId="0" fontId="2" fillId="0" borderId="21" xfId="0" applyFont="1" applyBorder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168" fontId="22" fillId="0" borderId="0" xfId="0" applyNumberFormat="1" applyFont="1" applyAlignment="1">
      <alignment horizontal="right" vertical="center"/>
    </xf>
    <xf numFmtId="168" fontId="26" fillId="0" borderId="50" xfId="0" applyNumberFormat="1" applyFont="1" applyBorder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28" fillId="2" borderId="53" xfId="0" applyFont="1" applyFill="1" applyBorder="1" applyAlignment="1">
      <alignment horizontal="center" vertical="center" wrapText="1"/>
    </xf>
    <xf numFmtId="0" fontId="28" fillId="2" borderId="51" xfId="0" applyFont="1" applyFill="1" applyBorder="1" applyAlignment="1">
      <alignment horizontal="center" vertical="center" wrapText="1"/>
    </xf>
    <xf numFmtId="0" fontId="28" fillId="2" borderId="52" xfId="0" applyFont="1" applyFill="1" applyBorder="1" applyAlignment="1">
      <alignment horizontal="center" vertical="center" wrapText="1"/>
    </xf>
    <xf numFmtId="0" fontId="28" fillId="2" borderId="14" xfId="0" applyFont="1" applyFill="1" applyBorder="1" applyAlignment="1">
      <alignment horizontal="center" vertical="center" wrapText="1"/>
    </xf>
    <xf numFmtId="0" fontId="28" fillId="2" borderId="56" xfId="0" applyFont="1" applyFill="1" applyBorder="1" applyAlignment="1">
      <alignment horizontal="center" vertical="center" wrapText="1"/>
    </xf>
    <xf numFmtId="0" fontId="28" fillId="2" borderId="55" xfId="0" applyFont="1" applyFill="1" applyBorder="1" applyAlignment="1">
      <alignment horizontal="center" vertical="center" wrapText="1"/>
    </xf>
    <xf numFmtId="0" fontId="28" fillId="2" borderId="47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5" xfId="0" applyFont="1" applyFill="1" applyBorder="1" applyAlignment="1">
      <alignment horizontal="center" vertical="center" wrapText="1"/>
    </xf>
    <xf numFmtId="0" fontId="28" fillId="2" borderId="46" xfId="0" applyFont="1" applyFill="1" applyBorder="1" applyAlignment="1">
      <alignment horizontal="center" vertical="center" wrapText="1"/>
    </xf>
  </cellXfs>
  <cellStyles count="16">
    <cellStyle name="Euro" xfId="7" xr:uid="{00000000-0005-0000-0000-000000000000}"/>
    <cellStyle name="Moneda" xfId="1" builtinId="4"/>
    <cellStyle name="Moneda 2" xfId="8" xr:uid="{00000000-0005-0000-0000-000002000000}"/>
    <cellStyle name="Moneda 3" xfId="9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0" xr:uid="{00000000-0005-0000-0000-000007000000}"/>
    <cellStyle name="Normal 4" xfId="11" xr:uid="{00000000-0005-0000-0000-000008000000}"/>
    <cellStyle name="Normal 5" xfId="12" xr:uid="{00000000-0005-0000-0000-000009000000}"/>
    <cellStyle name="Normal 6" xfId="13" xr:uid="{00000000-0005-0000-0000-00000A000000}"/>
    <cellStyle name="Porcentaje" xfId="3" builtinId="5"/>
    <cellStyle name="Porcentaje 2" xfId="4" xr:uid="{00000000-0005-0000-0000-00000C000000}"/>
    <cellStyle name="Porcentaje 2 2" xfId="6" xr:uid="{00000000-0005-0000-0000-00000D000000}"/>
    <cellStyle name="Porcentaje 3" xfId="14" xr:uid="{00000000-0005-0000-0000-00000E000000}"/>
    <cellStyle name="Porcentual 2" xfId="15" xr:uid="{00000000-0005-0000-0000-00000F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171450"/>
          <a:ext cx="3362325" cy="1552575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>
          <a:grpSpLocks noChangeAspect="1"/>
        </xdr:cNvGrpSpPr>
      </xdr:nvGrpSpPr>
      <xdr:grpSpPr bwMode="auto">
        <a:xfrm>
          <a:off x="47625" y="10525125"/>
          <a:ext cx="3371850" cy="1362075"/>
          <a:chOff x="2493" y="4043"/>
          <a:chExt cx="1820" cy="817"/>
        </a:xfrm>
      </xdr:grpSpPr>
      <xdr:sp macro="" textlink="">
        <xdr:nvSpPr>
          <xdr:cNvPr id="191" name="AutoShape 472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>
            <a:extLst>
              <a:ext uri="{FF2B5EF4-FFF2-40B4-BE49-F238E27FC236}">
                <a16:creationId xmlns:a16="http://schemas.microsoft.com/office/drawing/2014/main" id="{00000000-0008-0000-0000-0000C70000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>
            <a:extLst>
              <a:ext uri="{FF2B5EF4-FFF2-40B4-BE49-F238E27FC236}">
                <a16:creationId xmlns:a16="http://schemas.microsoft.com/office/drawing/2014/main" id="{00000000-0008-0000-0000-0000D90000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>
            <a:extLst>
              <a:ext uri="{FF2B5EF4-FFF2-40B4-BE49-F238E27FC236}">
                <a16:creationId xmlns:a16="http://schemas.microsoft.com/office/drawing/2014/main" id="{00000000-0008-0000-0000-0000E80000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>
            <a:extLst>
              <a:ext uri="{FF2B5EF4-FFF2-40B4-BE49-F238E27FC236}">
                <a16:creationId xmlns:a16="http://schemas.microsoft.com/office/drawing/2014/main" id="{00000000-0008-0000-0000-0000EB0000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>
              <a:extLst>
                <a:ext uri="{FF2B5EF4-FFF2-40B4-BE49-F238E27FC236}">
                  <a16:creationId xmlns:a16="http://schemas.microsoft.com/office/drawing/2014/main" id="{00000000-0008-0000-0000-0000F90000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>
              <a:extLst>
                <a:ext uri="{FF2B5EF4-FFF2-40B4-BE49-F238E27FC236}">
                  <a16:creationId xmlns:a16="http://schemas.microsoft.com/office/drawing/2014/main" id="{00000000-0008-0000-0000-00000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>
              <a:extLst>
                <a:ext uri="{FF2B5EF4-FFF2-40B4-BE49-F238E27FC236}">
                  <a16:creationId xmlns:a16="http://schemas.microsoft.com/office/drawing/2014/main" id="{00000000-0008-0000-0000-0000070100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>
              <a:extLst>
                <a:ext uri="{FF2B5EF4-FFF2-40B4-BE49-F238E27FC236}">
                  <a16:creationId xmlns:a16="http://schemas.microsoft.com/office/drawing/2014/main" id="{00000000-0008-0000-0000-00000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>
              <a:extLst>
                <a:ext uri="{FF2B5EF4-FFF2-40B4-BE49-F238E27FC236}">
                  <a16:creationId xmlns:a16="http://schemas.microsoft.com/office/drawing/2014/main" id="{00000000-0008-0000-0000-00000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>
              <a:extLst>
                <a:ext uri="{FF2B5EF4-FFF2-40B4-BE49-F238E27FC236}">
                  <a16:creationId xmlns:a16="http://schemas.microsoft.com/office/drawing/2014/main" id="{00000000-0008-0000-0000-00000D0100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>
              <a:extLst>
                <a:ext uri="{FF2B5EF4-FFF2-40B4-BE49-F238E27FC236}">
                  <a16:creationId xmlns:a16="http://schemas.microsoft.com/office/drawing/2014/main" id="{00000000-0008-0000-0000-00000E0100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>
              <a:extLst>
                <a:ext uri="{FF2B5EF4-FFF2-40B4-BE49-F238E27FC236}">
                  <a16:creationId xmlns:a16="http://schemas.microsoft.com/office/drawing/2014/main" id="{00000000-0008-0000-0000-00000F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>
              <a:extLst>
                <a:ext uri="{FF2B5EF4-FFF2-40B4-BE49-F238E27FC236}">
                  <a16:creationId xmlns:a16="http://schemas.microsoft.com/office/drawing/2014/main" id="{00000000-0008-0000-0000-00001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>
              <a:extLst>
                <a:ext uri="{FF2B5EF4-FFF2-40B4-BE49-F238E27FC236}">
                  <a16:creationId xmlns:a16="http://schemas.microsoft.com/office/drawing/2014/main" id="{00000000-0008-0000-0000-0000140100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>
              <a:extLst>
                <a:ext uri="{FF2B5EF4-FFF2-40B4-BE49-F238E27FC236}">
                  <a16:creationId xmlns:a16="http://schemas.microsoft.com/office/drawing/2014/main" id="{00000000-0008-0000-0000-0000150100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>
              <a:extLst>
                <a:ext uri="{FF2B5EF4-FFF2-40B4-BE49-F238E27FC236}">
                  <a16:creationId xmlns:a16="http://schemas.microsoft.com/office/drawing/2014/main" id="{00000000-0008-0000-0000-00001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>
              <a:extLst>
                <a:ext uri="{FF2B5EF4-FFF2-40B4-BE49-F238E27FC236}">
                  <a16:creationId xmlns:a16="http://schemas.microsoft.com/office/drawing/2014/main" id="{00000000-0008-0000-0000-0000170100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>
              <a:extLst>
                <a:ext uri="{FF2B5EF4-FFF2-40B4-BE49-F238E27FC236}">
                  <a16:creationId xmlns:a16="http://schemas.microsoft.com/office/drawing/2014/main" id="{00000000-0008-0000-0000-00001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N83"/>
  <sheetViews>
    <sheetView tabSelected="1" topLeftCell="A58" zoomScale="80" zoomScaleNormal="80" workbookViewId="0" xr3:uid="{AEA406A1-0E4B-5B11-9CD5-51D6E497D94C}">
      <selection activeCell="G70" sqref="G70"/>
    </sheetView>
  </sheetViews>
  <sheetFormatPr defaultColWidth="11.42578125" defaultRowHeight="12.75"/>
  <cols>
    <col min="1" max="1" width="23.5703125" style="3" customWidth="1"/>
    <col min="2" max="2" width="9.7109375" style="104" customWidth="1"/>
    <col min="3" max="3" width="18" style="3" customWidth="1"/>
    <col min="4" max="4" width="9.7109375" style="104" customWidth="1"/>
    <col min="5" max="5" width="18" style="3" customWidth="1"/>
    <col min="6" max="6" width="9.7109375" style="104" customWidth="1"/>
    <col min="7" max="7" width="18" style="3" customWidth="1"/>
    <col min="8" max="8" width="9.7109375" style="3" customWidth="1"/>
    <col min="9" max="9" width="22.28515625" style="3" bestFit="1" customWidth="1"/>
    <col min="10" max="10" width="11.28515625" style="3" customWidth="1"/>
    <col min="11" max="11" width="18" style="3" bestFit="1" customWidth="1"/>
    <col min="12" max="12" width="9.7109375" style="3" customWidth="1"/>
    <col min="13" max="13" width="18" style="3" bestFit="1" customWidth="1"/>
    <col min="14" max="14" width="4.28515625" style="63" customWidth="1"/>
    <col min="15" max="16384" width="11.42578125" style="3"/>
  </cols>
  <sheetData>
    <row r="10" spans="1:14" ht="25.5" customHeight="1" thickBot="1">
      <c r="A10" s="1"/>
      <c r="B10" s="94" t="s">
        <v>0</v>
      </c>
      <c r="C10" s="2"/>
      <c r="D10" s="94"/>
      <c r="E10" s="2"/>
      <c r="F10" s="94"/>
      <c r="G10" s="2"/>
      <c r="H10" s="2"/>
      <c r="I10" s="2"/>
      <c r="J10" s="2"/>
      <c r="K10" s="2"/>
      <c r="L10" s="2"/>
      <c r="M10" s="2"/>
    </row>
    <row r="11" spans="1:14" ht="15" customHeight="1">
      <c r="A11" s="4"/>
      <c r="B11" s="95"/>
      <c r="C11" s="6"/>
      <c r="D11" s="101"/>
      <c r="E11" s="6"/>
      <c r="F11" s="101"/>
      <c r="G11" s="1"/>
      <c r="H11" s="1"/>
      <c r="I11" s="1"/>
      <c r="J11" s="1"/>
      <c r="K11" s="1"/>
      <c r="L11" s="1"/>
      <c r="M11" s="47"/>
    </row>
    <row r="12" spans="1:14" ht="15" customHeight="1" thickBot="1">
      <c r="A12" s="7"/>
      <c r="B12" s="141" t="s">
        <v>1</v>
      </c>
      <c r="C12" s="140"/>
      <c r="D12" s="140" t="s">
        <v>2</v>
      </c>
      <c r="E12" s="140"/>
      <c r="F12" s="140" t="s">
        <v>3</v>
      </c>
      <c r="G12" s="140"/>
      <c r="H12" s="138" t="s">
        <v>4</v>
      </c>
      <c r="I12" s="138"/>
      <c r="J12" s="138" t="s">
        <v>5</v>
      </c>
      <c r="K12" s="138"/>
      <c r="L12" s="138" t="s">
        <v>6</v>
      </c>
      <c r="M12" s="139"/>
    </row>
    <row r="13" spans="1:14" ht="30" customHeight="1" thickBot="1">
      <c r="A13" s="10" t="s">
        <v>7</v>
      </c>
      <c r="B13" s="97" t="s">
        <v>8</v>
      </c>
      <c r="C13" s="11" t="s">
        <v>9</v>
      </c>
      <c r="D13" s="97" t="s">
        <v>8</v>
      </c>
      <c r="E13" s="11" t="s">
        <v>9</v>
      </c>
      <c r="F13" s="97" t="s">
        <v>8</v>
      </c>
      <c r="G13" s="11" t="s">
        <v>9</v>
      </c>
      <c r="H13" s="49" t="s">
        <v>8</v>
      </c>
      <c r="I13" s="11" t="s">
        <v>9</v>
      </c>
      <c r="J13" s="49" t="s">
        <v>8</v>
      </c>
      <c r="K13" s="11" t="s">
        <v>9</v>
      </c>
      <c r="L13" s="49" t="s">
        <v>8</v>
      </c>
      <c r="M13" s="11" t="s">
        <v>9</v>
      </c>
    </row>
    <row r="14" spans="1:14" ht="30" customHeight="1">
      <c r="A14" s="12" t="s">
        <v>10</v>
      </c>
      <c r="B14" s="89">
        <v>993</v>
      </c>
      <c r="C14" s="13">
        <v>7042352</v>
      </c>
      <c r="D14" s="99">
        <v>1021</v>
      </c>
      <c r="E14" s="13">
        <v>7882113.79</v>
      </c>
      <c r="F14" s="99">
        <v>1032</v>
      </c>
      <c r="G14" s="13">
        <v>7774605.5700000003</v>
      </c>
      <c r="H14" s="50">
        <v>1031</v>
      </c>
      <c r="I14" s="13">
        <v>7676948.6400000006</v>
      </c>
      <c r="J14" s="50">
        <v>1035</v>
      </c>
      <c r="K14" s="13">
        <v>7664183.6800000006</v>
      </c>
      <c r="L14" s="50">
        <v>1021</v>
      </c>
      <c r="M14" s="59">
        <v>7604763.0800000001</v>
      </c>
      <c r="N14" s="68"/>
    </row>
    <row r="15" spans="1:14" ht="30" customHeight="1">
      <c r="A15" s="5" t="s">
        <v>11</v>
      </c>
      <c r="B15" s="90">
        <v>4035</v>
      </c>
      <c r="C15" s="14">
        <v>37676515.189999975</v>
      </c>
      <c r="D15" s="109">
        <v>4127</v>
      </c>
      <c r="E15" s="14">
        <v>41716426.529999994</v>
      </c>
      <c r="F15" s="109">
        <v>4176</v>
      </c>
      <c r="G15" s="14">
        <v>41622401.999999985</v>
      </c>
      <c r="H15" s="51">
        <v>4218</v>
      </c>
      <c r="I15" s="14">
        <v>41983886.239999995</v>
      </c>
      <c r="J15" s="51">
        <v>4209</v>
      </c>
      <c r="K15" s="14">
        <v>41326368.789999992</v>
      </c>
      <c r="L15" s="51">
        <v>4173</v>
      </c>
      <c r="M15" s="60">
        <v>41337834.219999991</v>
      </c>
      <c r="N15" s="68"/>
    </row>
    <row r="16" spans="1:14" ht="30" customHeight="1">
      <c r="A16" s="5" t="s">
        <v>12</v>
      </c>
      <c r="B16" s="90">
        <v>4079</v>
      </c>
      <c r="C16" s="14">
        <v>57379489.659999996</v>
      </c>
      <c r="D16" s="109">
        <v>4106</v>
      </c>
      <c r="E16" s="14">
        <v>61492714.040000007</v>
      </c>
      <c r="F16" s="109">
        <v>4109</v>
      </c>
      <c r="G16" s="14">
        <v>60704477.740000002</v>
      </c>
      <c r="H16" s="51">
        <v>4112</v>
      </c>
      <c r="I16" s="14">
        <v>60697258.63000001</v>
      </c>
      <c r="J16" s="51">
        <v>4105</v>
      </c>
      <c r="K16" s="14">
        <v>60730585.300000004</v>
      </c>
      <c r="L16" s="51">
        <v>4075</v>
      </c>
      <c r="M16" s="60">
        <v>60173211.110000007</v>
      </c>
      <c r="N16" s="68"/>
    </row>
    <row r="17" spans="1:14" ht="30" customHeight="1">
      <c r="A17" s="5" t="s">
        <v>13</v>
      </c>
      <c r="B17" s="90">
        <v>9671</v>
      </c>
      <c r="C17" s="14">
        <v>158416066.12</v>
      </c>
      <c r="D17" s="109">
        <v>9772</v>
      </c>
      <c r="E17" s="14">
        <v>169592217.47</v>
      </c>
      <c r="F17" s="109">
        <v>9791</v>
      </c>
      <c r="G17" s="14">
        <v>168784883.55000007</v>
      </c>
      <c r="H17" s="51">
        <v>9796</v>
      </c>
      <c r="I17" s="14">
        <v>169952656.73999998</v>
      </c>
      <c r="J17" s="51">
        <v>9784</v>
      </c>
      <c r="K17" s="14">
        <v>167654093.39999995</v>
      </c>
      <c r="L17" s="51">
        <v>9736</v>
      </c>
      <c r="M17" s="60">
        <v>167369493.12999997</v>
      </c>
      <c r="N17" s="68"/>
    </row>
    <row r="18" spans="1:14" ht="30" customHeight="1">
      <c r="A18" s="5" t="s">
        <v>14</v>
      </c>
      <c r="B18" s="90">
        <v>1873</v>
      </c>
      <c r="C18" s="14">
        <v>35188458.049999997</v>
      </c>
      <c r="D18" s="109">
        <v>1878</v>
      </c>
      <c r="E18" s="14">
        <v>37930065.990000002</v>
      </c>
      <c r="F18" s="109">
        <v>1880</v>
      </c>
      <c r="G18" s="14">
        <v>36931613.960000001</v>
      </c>
      <c r="H18" s="51">
        <v>1880</v>
      </c>
      <c r="I18" s="14">
        <v>36939950.920000002</v>
      </c>
      <c r="J18" s="51">
        <v>1878</v>
      </c>
      <c r="K18" s="14">
        <v>36868691.490000002</v>
      </c>
      <c r="L18" s="51">
        <v>1870</v>
      </c>
      <c r="M18" s="60">
        <v>36673565.039999999</v>
      </c>
    </row>
    <row r="19" spans="1:14" ht="30" customHeight="1">
      <c r="A19" s="5" t="s">
        <v>15</v>
      </c>
      <c r="B19" s="90">
        <v>2453</v>
      </c>
      <c r="C19" s="14">
        <v>51756350.189999998</v>
      </c>
      <c r="D19" s="109">
        <v>2457</v>
      </c>
      <c r="E19" s="14">
        <v>55283414.539999999</v>
      </c>
      <c r="F19" s="109">
        <v>2455</v>
      </c>
      <c r="G19" s="14">
        <v>54155649.810000002</v>
      </c>
      <c r="H19" s="51">
        <v>2455</v>
      </c>
      <c r="I19" s="14">
        <v>54280178.610000007</v>
      </c>
      <c r="J19" s="51">
        <v>2456</v>
      </c>
      <c r="K19" s="14">
        <v>54046650.240000002</v>
      </c>
      <c r="L19" s="51">
        <v>2443</v>
      </c>
      <c r="M19" s="60">
        <v>53966123.469999999</v>
      </c>
    </row>
    <row r="20" spans="1:14" ht="30" customHeight="1">
      <c r="A20" s="5" t="s">
        <v>16</v>
      </c>
      <c r="B20" s="90">
        <v>1292</v>
      </c>
      <c r="C20" s="14">
        <v>42776586.789999999</v>
      </c>
      <c r="D20" s="109">
        <v>1291</v>
      </c>
      <c r="E20" s="14">
        <v>46311441.75</v>
      </c>
      <c r="F20" s="109">
        <v>1291</v>
      </c>
      <c r="G20" s="14">
        <v>44315048.630000003</v>
      </c>
      <c r="H20" s="51">
        <v>1288</v>
      </c>
      <c r="I20" s="14">
        <v>44152637.549999997</v>
      </c>
      <c r="J20" s="51">
        <v>1286</v>
      </c>
      <c r="K20" s="14">
        <v>44299109.509999998</v>
      </c>
      <c r="L20" s="51">
        <v>1281</v>
      </c>
      <c r="M20" s="60">
        <v>43963134.68</v>
      </c>
    </row>
    <row r="21" spans="1:14" ht="30" customHeight="1">
      <c r="A21" s="5" t="s">
        <v>17</v>
      </c>
      <c r="B21" s="90">
        <v>960</v>
      </c>
      <c r="C21" s="14">
        <v>34444444.93</v>
      </c>
      <c r="D21" s="109">
        <v>959</v>
      </c>
      <c r="E21" s="14">
        <v>35285401.799999997</v>
      </c>
      <c r="F21" s="109">
        <v>964</v>
      </c>
      <c r="G21" s="14">
        <v>35481681.57</v>
      </c>
      <c r="H21" s="51">
        <v>963</v>
      </c>
      <c r="I21" s="14">
        <v>35410113.530000001</v>
      </c>
      <c r="J21" s="51">
        <v>963</v>
      </c>
      <c r="K21" s="14">
        <v>35327340.869999997</v>
      </c>
      <c r="L21" s="51">
        <v>962</v>
      </c>
      <c r="M21" s="60">
        <v>35397226.200000003</v>
      </c>
    </row>
    <row r="22" spans="1:14" ht="12.95" customHeight="1" thickBot="1">
      <c r="A22" s="15"/>
      <c r="B22" s="91"/>
      <c r="C22" s="16"/>
      <c r="D22" s="100"/>
      <c r="E22" s="16"/>
      <c r="F22" s="100"/>
      <c r="G22" s="16"/>
      <c r="H22" s="52"/>
      <c r="I22" s="16"/>
      <c r="J22" s="52"/>
      <c r="K22" s="16"/>
      <c r="L22" s="52"/>
      <c r="M22" s="61"/>
    </row>
    <row r="23" spans="1:14" ht="13.5" thickBot="1">
      <c r="A23" s="1"/>
      <c r="B23" s="92"/>
      <c r="C23" s="6"/>
      <c r="D23" s="92"/>
      <c r="E23" s="6"/>
      <c r="F23" s="92"/>
      <c r="G23" s="6"/>
      <c r="H23" s="53"/>
      <c r="I23" s="6"/>
      <c r="J23" s="53"/>
      <c r="K23" s="6"/>
      <c r="L23" s="53"/>
      <c r="M23" s="6"/>
    </row>
    <row r="24" spans="1:14" ht="30" customHeight="1" thickBot="1">
      <c r="A24" s="17" t="s">
        <v>18</v>
      </c>
      <c r="B24" s="93">
        <f t="shared" ref="B24:G24" si="0">SUM(B14:B23)</f>
        <v>25356</v>
      </c>
      <c r="C24" s="18">
        <f t="shared" si="0"/>
        <v>424680262.93000001</v>
      </c>
      <c r="D24" s="93">
        <f t="shared" si="0"/>
        <v>25611</v>
      </c>
      <c r="E24" s="18">
        <f t="shared" si="0"/>
        <v>455493795.91000003</v>
      </c>
      <c r="F24" s="93">
        <f t="shared" si="0"/>
        <v>25698</v>
      </c>
      <c r="G24" s="18">
        <f t="shared" si="0"/>
        <v>449770362.83000004</v>
      </c>
      <c r="H24" s="54">
        <f t="shared" ref="H24:M24" si="1">SUM(H14:H23)</f>
        <v>25743</v>
      </c>
      <c r="I24" s="18">
        <f t="shared" si="1"/>
        <v>451093630.86000001</v>
      </c>
      <c r="J24" s="54">
        <f t="shared" si="1"/>
        <v>25716</v>
      </c>
      <c r="K24" s="18">
        <f t="shared" si="1"/>
        <v>447917023.27999997</v>
      </c>
      <c r="L24" s="54">
        <f t="shared" si="1"/>
        <v>25561</v>
      </c>
      <c r="M24" s="18">
        <f t="shared" si="1"/>
        <v>446485350.92999995</v>
      </c>
    </row>
    <row r="25" spans="1:14">
      <c r="A25" s="1"/>
      <c r="B25" s="92"/>
      <c r="C25" s="88"/>
      <c r="D25" s="92"/>
      <c r="E25" s="6"/>
      <c r="F25" s="92"/>
      <c r="G25" s="6"/>
      <c r="H25" s="53"/>
      <c r="I25" s="6"/>
      <c r="J25" s="53"/>
      <c r="K25" s="6"/>
      <c r="L25" s="53"/>
      <c r="M25" s="6"/>
    </row>
    <row r="26" spans="1:14" ht="33" customHeight="1" thickBot="1">
      <c r="A26" s="1"/>
      <c r="B26" s="98" t="s">
        <v>19</v>
      </c>
      <c r="C26" s="6"/>
      <c r="D26" s="98" t="s">
        <v>20</v>
      </c>
      <c r="E26" s="6"/>
      <c r="F26" s="98" t="s">
        <v>20</v>
      </c>
      <c r="G26" s="6"/>
      <c r="H26" s="19"/>
      <c r="I26" s="6"/>
      <c r="J26" s="19"/>
      <c r="K26" s="6"/>
      <c r="L26" s="19"/>
      <c r="M26" s="6"/>
    </row>
    <row r="27" spans="1:14" ht="30" customHeight="1">
      <c r="A27" s="20" t="s">
        <v>21</v>
      </c>
      <c r="B27" s="99">
        <v>2315.4366056016484</v>
      </c>
      <c r="C27" s="22">
        <v>5405780.3800000008</v>
      </c>
      <c r="D27" s="99">
        <v>1968.9560165534806</v>
      </c>
      <c r="E27" s="22">
        <v>4824414.79</v>
      </c>
      <c r="F27" s="99">
        <v>3972.0316295546559</v>
      </c>
      <c r="G27" s="22">
        <v>9732430.7799999993</v>
      </c>
      <c r="H27" s="21">
        <v>3055.6521034674156</v>
      </c>
      <c r="I27" s="22">
        <v>7487081.0099999998</v>
      </c>
      <c r="J27" s="21">
        <v>3502.1423125897873</v>
      </c>
      <c r="K27" s="22">
        <v>8581089.1799999997</v>
      </c>
      <c r="L27" s="21">
        <v>3342.9412139219016</v>
      </c>
      <c r="M27" s="59">
        <v>8191008.2799999993</v>
      </c>
    </row>
    <row r="28" spans="1:14" ht="30" customHeight="1" thickBot="1">
      <c r="A28" s="23" t="s">
        <v>22</v>
      </c>
      <c r="B28" s="100">
        <v>145.63107419892319</v>
      </c>
      <c r="C28" s="25">
        <v>340000.5</v>
      </c>
      <c r="D28" s="100">
        <v>2116.5848814809979</v>
      </c>
      <c r="E28" s="25">
        <v>5186140.9399999995</v>
      </c>
      <c r="F28" s="100">
        <v>992.87360013712964</v>
      </c>
      <c r="G28" s="25">
        <v>2432778.6100000003</v>
      </c>
      <c r="H28" s="24">
        <v>391.69211587436337</v>
      </c>
      <c r="I28" s="25">
        <v>959739.69000000006</v>
      </c>
      <c r="J28" s="24">
        <v>217.79663216664494</v>
      </c>
      <c r="K28" s="25">
        <v>533654.02</v>
      </c>
      <c r="L28" s="24">
        <v>268.28971039571638</v>
      </c>
      <c r="M28" s="61">
        <v>657374.18000000005</v>
      </c>
    </row>
    <row r="29" spans="1:14">
      <c r="A29" s="1"/>
      <c r="B29" s="92"/>
      <c r="C29" s="6"/>
      <c r="D29" s="92"/>
      <c r="E29" s="6"/>
      <c r="F29" s="92"/>
      <c r="G29" s="1"/>
      <c r="H29" s="53"/>
      <c r="I29" s="1"/>
      <c r="J29" s="53"/>
      <c r="K29" s="1"/>
      <c r="L29" s="53"/>
      <c r="M29" s="1"/>
    </row>
    <row r="30" spans="1:14" ht="13.5" thickBot="1">
      <c r="A30" s="1"/>
      <c r="B30" s="101"/>
      <c r="C30" s="6"/>
      <c r="D30" s="92"/>
      <c r="E30" s="6"/>
      <c r="F30" s="101"/>
      <c r="G30" s="1"/>
      <c r="H30" s="53"/>
      <c r="I30" s="1"/>
      <c r="J30" s="53"/>
      <c r="K30" s="1"/>
      <c r="L30" s="53"/>
      <c r="M30" s="1"/>
    </row>
    <row r="31" spans="1:14" ht="30" customHeight="1" thickBot="1">
      <c r="A31" s="17" t="s">
        <v>23</v>
      </c>
      <c r="B31" s="102"/>
      <c r="C31" s="29">
        <f>SUM(C24:C30)</f>
        <v>430426043.81</v>
      </c>
      <c r="D31" s="102"/>
      <c r="E31" s="29">
        <f>SUM(E24:E30)</f>
        <v>465504351.64000005</v>
      </c>
      <c r="F31" s="102"/>
      <c r="G31" s="29">
        <f>SUM(G24:G30)</f>
        <v>461935572.22000003</v>
      </c>
      <c r="H31" s="67"/>
      <c r="I31" s="29">
        <f>SUM(I24:I30)</f>
        <v>459540451.56</v>
      </c>
      <c r="J31" s="67"/>
      <c r="K31" s="29">
        <f>SUM(K24:K30)</f>
        <v>457031766.47999996</v>
      </c>
      <c r="L31" s="67"/>
      <c r="M31" s="29">
        <f>SUM(M24:M30)</f>
        <v>455333733.38999993</v>
      </c>
    </row>
    <row r="32" spans="1:14">
      <c r="A32" s="1"/>
      <c r="B32" s="101"/>
      <c r="C32" s="6"/>
      <c r="D32" s="101"/>
      <c r="E32" s="6"/>
      <c r="F32" s="101"/>
      <c r="G32" s="1"/>
      <c r="H32" s="53"/>
      <c r="I32" s="1"/>
      <c r="J32" s="53"/>
      <c r="K32" s="1"/>
      <c r="L32" s="1"/>
      <c r="M32" s="1"/>
    </row>
    <row r="33" spans="1:14" ht="14.25">
      <c r="A33" s="26"/>
      <c r="B33" s="103"/>
      <c r="C33" s="27"/>
      <c r="D33" s="103"/>
      <c r="E33" s="45"/>
      <c r="F33" s="103"/>
      <c r="G33" s="26"/>
      <c r="H33" s="26"/>
      <c r="I33" s="26"/>
      <c r="J33" s="55"/>
      <c r="K33" s="26"/>
      <c r="L33" s="55"/>
      <c r="M33" s="58"/>
    </row>
    <row r="34" spans="1:14">
      <c r="A34" s="26"/>
      <c r="B34" s="103"/>
      <c r="C34" s="27"/>
      <c r="D34" s="103"/>
      <c r="E34" s="45"/>
      <c r="F34" s="103"/>
      <c r="G34" s="26"/>
      <c r="H34" s="26"/>
      <c r="I34" s="56"/>
      <c r="J34" s="55"/>
      <c r="K34" s="26"/>
      <c r="L34" s="55"/>
      <c r="M34" s="57"/>
    </row>
    <row r="35" spans="1:14" ht="18">
      <c r="A35" s="28" t="s">
        <v>24</v>
      </c>
      <c r="B35" s="103"/>
      <c r="C35" s="27"/>
      <c r="D35" s="103"/>
      <c r="E35" s="144">
        <f>SUM(B31:M31)</f>
        <v>2729771919.0999999</v>
      </c>
      <c r="F35" s="144"/>
      <c r="G35" s="26"/>
      <c r="H35"/>
      <c r="I35" s="85"/>
      <c r="J35" s="84"/>
      <c r="K35" s="85"/>
      <c r="L35"/>
      <c r="M35" s="85"/>
    </row>
    <row r="36" spans="1:14" s="63" customFormat="1" ht="15">
      <c r="A36" s="64"/>
      <c r="B36" s="103"/>
      <c r="C36" s="64"/>
      <c r="D36" s="103"/>
      <c r="E36" s="145"/>
      <c r="F36" s="145"/>
      <c r="G36" s="64"/>
      <c r="H36" s="65"/>
      <c r="I36" s="65"/>
      <c r="J36" s="65"/>
      <c r="K36" s="65"/>
      <c r="L36" s="65"/>
      <c r="M36" s="65"/>
    </row>
    <row r="37" spans="1:14" s="63" customFormat="1">
      <c r="B37" s="104"/>
      <c r="D37" s="104"/>
      <c r="F37" s="104"/>
    </row>
    <row r="38" spans="1:14" s="63" customFormat="1">
      <c r="B38" s="104"/>
      <c r="D38" s="104"/>
      <c r="F38" s="104"/>
    </row>
    <row r="39" spans="1:14" s="63" customFormat="1">
      <c r="B39" s="104"/>
      <c r="D39" s="104"/>
      <c r="F39" s="104"/>
    </row>
    <row r="40" spans="1:14" s="63" customFormat="1">
      <c r="B40" s="104"/>
      <c r="D40" s="104"/>
      <c r="F40" s="104"/>
    </row>
    <row r="41" spans="1:14" s="63" customFormat="1">
      <c r="B41" s="104"/>
      <c r="D41" s="104"/>
      <c r="F41" s="104"/>
    </row>
    <row r="42" spans="1:14" s="63" customFormat="1">
      <c r="B42" s="104"/>
      <c r="D42" s="104"/>
      <c r="F42" s="104"/>
    </row>
    <row r="43" spans="1:14" s="63" customFormat="1">
      <c r="B43" s="104"/>
      <c r="D43" s="104"/>
      <c r="F43" s="104"/>
    </row>
    <row r="44" spans="1:14" s="63" customFormat="1" ht="15">
      <c r="B44" s="104"/>
      <c r="D44" s="104"/>
      <c r="F44" s="104"/>
      <c r="G44" s="70"/>
      <c r="I44" s="70"/>
    </row>
    <row r="45" spans="1:14" ht="15">
      <c r="G45" s="71"/>
      <c r="I45" s="71"/>
      <c r="N45" s="3"/>
    </row>
    <row r="46" spans="1:14" ht="15">
      <c r="G46" s="71"/>
      <c r="I46" s="71"/>
      <c r="N46" s="3"/>
    </row>
    <row r="47" spans="1:14" ht="15">
      <c r="G47" s="71"/>
      <c r="I47" s="71"/>
      <c r="N47" s="3"/>
    </row>
    <row r="48" spans="1:14" ht="30" customHeight="1">
      <c r="G48" s="71"/>
      <c r="I48" s="71"/>
      <c r="N48" s="3"/>
    </row>
    <row r="49" spans="1:14" ht="25.5" customHeight="1" thickBot="1">
      <c r="A49" s="1"/>
      <c r="B49" s="94" t="s">
        <v>0</v>
      </c>
      <c r="C49" s="2"/>
      <c r="D49" s="94"/>
      <c r="E49" s="2"/>
      <c r="F49" s="94"/>
      <c r="G49" s="2"/>
      <c r="H49" s="2"/>
      <c r="I49" s="2"/>
      <c r="J49" s="2"/>
      <c r="K49" s="2"/>
      <c r="L49" s="2"/>
      <c r="M49" s="2"/>
      <c r="N49" s="3"/>
    </row>
    <row r="50" spans="1:14" ht="15" customHeight="1">
      <c r="A50" s="1"/>
      <c r="B50" s="105"/>
      <c r="C50" s="72"/>
      <c r="D50" s="110"/>
      <c r="E50" s="72"/>
      <c r="F50" s="110"/>
      <c r="G50" s="73"/>
      <c r="H50" s="73"/>
      <c r="I50" s="73"/>
      <c r="J50" s="73"/>
      <c r="K50" s="73"/>
      <c r="L50" s="73"/>
      <c r="M50" s="47"/>
      <c r="N50" s="3"/>
    </row>
    <row r="51" spans="1:14" ht="15" customHeight="1" thickBot="1">
      <c r="A51" s="1"/>
      <c r="B51" s="96" t="s">
        <v>25</v>
      </c>
      <c r="C51" s="8"/>
      <c r="D51" s="108" t="s">
        <v>26</v>
      </c>
      <c r="E51" s="8"/>
      <c r="F51" s="108" t="s">
        <v>27</v>
      </c>
      <c r="G51" s="9"/>
      <c r="H51" s="9" t="s">
        <v>28</v>
      </c>
      <c r="I51" s="9"/>
      <c r="J51" s="9" t="s">
        <v>29</v>
      </c>
      <c r="K51" s="9"/>
      <c r="L51" s="9" t="s">
        <v>30</v>
      </c>
      <c r="M51" s="48"/>
      <c r="N51" s="3"/>
    </row>
    <row r="52" spans="1:14" ht="30" customHeight="1" thickBot="1">
      <c r="A52" s="10" t="s">
        <v>7</v>
      </c>
      <c r="B52" s="97" t="s">
        <v>8</v>
      </c>
      <c r="C52" s="11" t="s">
        <v>9</v>
      </c>
      <c r="D52" s="97" t="s">
        <v>8</v>
      </c>
      <c r="E52" s="11" t="s">
        <v>9</v>
      </c>
      <c r="F52" s="97" t="s">
        <v>8</v>
      </c>
      <c r="G52" s="11" t="s">
        <v>9</v>
      </c>
      <c r="H52" s="49" t="s">
        <v>8</v>
      </c>
      <c r="I52" s="11" t="s">
        <v>9</v>
      </c>
      <c r="J52" s="49" t="s">
        <v>8</v>
      </c>
      <c r="K52" s="11" t="s">
        <v>9</v>
      </c>
      <c r="L52" s="49" t="s">
        <v>8</v>
      </c>
      <c r="M52" s="11" t="s">
        <v>9</v>
      </c>
      <c r="N52" s="3"/>
    </row>
    <row r="53" spans="1:14" ht="30" customHeight="1">
      <c r="A53" s="12" t="s">
        <v>31</v>
      </c>
      <c r="B53" s="89">
        <v>1038</v>
      </c>
      <c r="C53" s="13">
        <v>7701696.0600000005</v>
      </c>
      <c r="D53" s="99">
        <v>987</v>
      </c>
      <c r="E53" s="13">
        <v>7300688.4899999993</v>
      </c>
      <c r="F53" s="99">
        <v>971</v>
      </c>
      <c r="G53" s="13">
        <v>7246584.7999999998</v>
      </c>
      <c r="H53" s="50"/>
      <c r="I53" s="13"/>
      <c r="J53" s="50"/>
      <c r="K53" s="13"/>
      <c r="L53" s="50"/>
      <c r="M53" s="59"/>
      <c r="N53" s="3"/>
    </row>
    <row r="54" spans="1:14" ht="30" customHeight="1">
      <c r="A54" s="5" t="s">
        <v>32</v>
      </c>
      <c r="B54" s="90">
        <v>4219</v>
      </c>
      <c r="C54" s="14">
        <v>41727802.119999997</v>
      </c>
      <c r="D54" s="109">
        <v>4161</v>
      </c>
      <c r="E54" s="14">
        <v>41224397.329999998</v>
      </c>
      <c r="F54" s="109">
        <v>4166</v>
      </c>
      <c r="G54" s="14">
        <v>41368708.719999991</v>
      </c>
      <c r="H54" s="51"/>
      <c r="I54" s="14"/>
      <c r="J54" s="51"/>
      <c r="K54" s="87"/>
      <c r="L54" s="51"/>
      <c r="M54" s="60"/>
      <c r="N54" s="3"/>
    </row>
    <row r="55" spans="1:14" ht="30" customHeight="1">
      <c r="A55" s="5" t="s">
        <v>33</v>
      </c>
      <c r="B55" s="90">
        <v>4095</v>
      </c>
      <c r="C55" s="14">
        <v>60907620.210000001</v>
      </c>
      <c r="D55" s="109">
        <v>4074</v>
      </c>
      <c r="E55" s="14">
        <v>60120222.520000003</v>
      </c>
      <c r="F55" s="109">
        <v>4065</v>
      </c>
      <c r="G55" s="14">
        <v>59873777.989999995</v>
      </c>
      <c r="H55" s="51"/>
      <c r="I55" s="14"/>
      <c r="J55" s="51"/>
      <c r="K55" s="14"/>
      <c r="L55" s="51"/>
      <c r="M55" s="60"/>
      <c r="N55" s="3"/>
    </row>
    <row r="56" spans="1:14" ht="30" customHeight="1">
      <c r="A56" s="5" t="s">
        <v>34</v>
      </c>
      <c r="B56" s="90">
        <v>9756</v>
      </c>
      <c r="C56" s="14">
        <v>167903332.44999996</v>
      </c>
      <c r="D56" s="109">
        <v>9745</v>
      </c>
      <c r="E56" s="14">
        <v>167926953.47</v>
      </c>
      <c r="F56" s="109">
        <v>9741</v>
      </c>
      <c r="G56" s="14">
        <v>167826971.22999999</v>
      </c>
      <c r="H56" s="51"/>
      <c r="I56" s="14"/>
      <c r="J56" s="51"/>
      <c r="K56" s="14"/>
      <c r="L56" s="51"/>
      <c r="M56" s="60"/>
      <c r="N56" s="3"/>
    </row>
    <row r="57" spans="1:14" ht="30" customHeight="1">
      <c r="A57" s="5" t="s">
        <v>35</v>
      </c>
      <c r="B57" s="90">
        <v>1872</v>
      </c>
      <c r="C57" s="14">
        <v>36687739.259999998</v>
      </c>
      <c r="D57" s="109">
        <v>1873</v>
      </c>
      <c r="E57" s="14">
        <v>36995553.729999997</v>
      </c>
      <c r="F57" s="109">
        <v>1877</v>
      </c>
      <c r="G57" s="14">
        <v>36897933.829999998</v>
      </c>
      <c r="H57" s="51"/>
      <c r="I57" s="14"/>
      <c r="J57" s="51"/>
      <c r="K57" s="14"/>
      <c r="L57" s="51"/>
      <c r="M57" s="60"/>
      <c r="N57" s="3"/>
    </row>
    <row r="58" spans="1:14" ht="30" customHeight="1">
      <c r="A58" s="5" t="s">
        <v>36</v>
      </c>
      <c r="B58" s="90">
        <v>2444</v>
      </c>
      <c r="C58" s="14">
        <v>55367081.210000001</v>
      </c>
      <c r="D58" s="109">
        <v>2447</v>
      </c>
      <c r="E58" s="14">
        <v>54724781.909999996</v>
      </c>
      <c r="F58" s="109">
        <v>2442</v>
      </c>
      <c r="G58" s="14">
        <v>53879212.689999998</v>
      </c>
      <c r="H58" s="51"/>
      <c r="I58" s="14"/>
      <c r="J58" s="51"/>
      <c r="K58" s="14"/>
      <c r="L58" s="51"/>
      <c r="M58" s="60"/>
      <c r="N58" s="3"/>
    </row>
    <row r="59" spans="1:14" ht="30" customHeight="1">
      <c r="A59" s="5" t="s">
        <v>37</v>
      </c>
      <c r="B59" s="90">
        <v>1281</v>
      </c>
      <c r="C59" s="14">
        <v>43960236.799999997</v>
      </c>
      <c r="D59" s="109">
        <v>1277</v>
      </c>
      <c r="E59" s="14">
        <v>44153489.539999999</v>
      </c>
      <c r="F59" s="109">
        <v>1281</v>
      </c>
      <c r="G59" s="14">
        <v>46593496.910000004</v>
      </c>
      <c r="H59" s="51"/>
      <c r="I59" s="14"/>
      <c r="J59" s="51"/>
      <c r="K59" s="14"/>
      <c r="L59" s="51"/>
      <c r="M59" s="60"/>
      <c r="N59" s="3"/>
    </row>
    <row r="60" spans="1:14" ht="30" customHeight="1">
      <c r="A60" s="5" t="s">
        <v>38</v>
      </c>
      <c r="B60" s="90">
        <v>964</v>
      </c>
      <c r="C60" s="14">
        <v>35560333.119999997</v>
      </c>
      <c r="D60" s="109">
        <v>961</v>
      </c>
      <c r="E60" s="14">
        <v>35188123.970000006</v>
      </c>
      <c r="F60" s="109">
        <v>961</v>
      </c>
      <c r="G60" s="14">
        <v>35332460.799999997</v>
      </c>
      <c r="H60" s="51"/>
      <c r="I60" s="14"/>
      <c r="J60" s="51"/>
      <c r="K60" s="14"/>
      <c r="L60" s="51"/>
      <c r="M60" s="60"/>
      <c r="N60" s="3"/>
    </row>
    <row r="61" spans="1:14" ht="12.95" customHeight="1" thickBot="1">
      <c r="A61" s="15"/>
      <c r="B61" s="91"/>
      <c r="C61" s="16"/>
      <c r="D61" s="100"/>
      <c r="E61" s="16"/>
      <c r="F61" s="100"/>
      <c r="G61" s="16"/>
      <c r="H61" s="52"/>
      <c r="I61" s="16"/>
      <c r="J61" s="52"/>
      <c r="K61" s="16"/>
      <c r="L61" s="52"/>
      <c r="M61" s="61"/>
      <c r="N61" s="3"/>
    </row>
    <row r="62" spans="1:14" ht="13.5" thickBot="1">
      <c r="A62" s="1"/>
      <c r="B62" s="92"/>
      <c r="C62" s="6"/>
      <c r="D62" s="92"/>
      <c r="E62" s="6"/>
      <c r="F62" s="92"/>
      <c r="G62" s="6"/>
      <c r="H62" s="53"/>
      <c r="I62" s="6"/>
      <c r="J62" s="53"/>
      <c r="K62" s="6"/>
      <c r="L62" s="53"/>
      <c r="M62" s="6"/>
      <c r="N62" s="3"/>
    </row>
    <row r="63" spans="1:14" ht="30" customHeight="1" thickBot="1">
      <c r="A63" s="17" t="s">
        <v>18</v>
      </c>
      <c r="B63" s="93">
        <f t="shared" ref="B63:M63" si="2">SUM(B53:B62)</f>
        <v>25669</v>
      </c>
      <c r="C63" s="18">
        <f t="shared" si="2"/>
        <v>449815841.22999996</v>
      </c>
      <c r="D63" s="93">
        <f t="shared" si="2"/>
        <v>25525</v>
      </c>
      <c r="E63" s="18">
        <f t="shared" si="2"/>
        <v>447634210.9600001</v>
      </c>
      <c r="F63" s="93">
        <f t="shared" si="2"/>
        <v>25504</v>
      </c>
      <c r="G63" s="18">
        <f t="shared" si="2"/>
        <v>449019146.97000003</v>
      </c>
      <c r="H63" s="54">
        <f t="shared" si="2"/>
        <v>0</v>
      </c>
      <c r="I63" s="18">
        <f t="shared" si="2"/>
        <v>0</v>
      </c>
      <c r="J63" s="54">
        <f t="shared" si="2"/>
        <v>0</v>
      </c>
      <c r="K63" s="18">
        <f t="shared" si="2"/>
        <v>0</v>
      </c>
      <c r="L63" s="54">
        <f t="shared" si="2"/>
        <v>0</v>
      </c>
      <c r="M63" s="18">
        <f t="shared" si="2"/>
        <v>0</v>
      </c>
      <c r="N63" s="3"/>
    </row>
    <row r="64" spans="1:14">
      <c r="A64" s="1"/>
      <c r="B64" s="92"/>
      <c r="C64" s="6"/>
      <c r="D64" s="92"/>
      <c r="E64" s="6"/>
      <c r="F64" s="92"/>
      <c r="G64" s="6"/>
      <c r="H64" s="53"/>
      <c r="I64" s="6"/>
      <c r="J64" s="53"/>
      <c r="K64" s="6"/>
      <c r="L64" s="53"/>
      <c r="M64" s="6"/>
      <c r="N64" s="3"/>
    </row>
    <row r="65" spans="1:14" ht="33" customHeight="1" thickBot="1">
      <c r="A65" s="1"/>
      <c r="B65" s="98" t="s">
        <v>39</v>
      </c>
      <c r="C65" s="6"/>
      <c r="D65" s="98" t="s">
        <v>39</v>
      </c>
      <c r="E65" s="6"/>
      <c r="F65" s="98" t="s">
        <v>39</v>
      </c>
      <c r="G65" s="6"/>
      <c r="H65" s="19" t="s">
        <v>39</v>
      </c>
      <c r="I65" s="6"/>
      <c r="J65" s="19" t="s">
        <v>39</v>
      </c>
      <c r="K65" s="6"/>
      <c r="L65" s="19" t="s">
        <v>39</v>
      </c>
      <c r="M65" s="6"/>
      <c r="N65" s="3"/>
    </row>
    <row r="66" spans="1:14" ht="30" customHeight="1">
      <c r="A66" s="20" t="s">
        <v>21</v>
      </c>
      <c r="B66" s="99">
        <v>3129.5671607679251</v>
      </c>
      <c r="C66" s="22">
        <v>7668190.6399999997</v>
      </c>
      <c r="D66" s="99">
        <v>3100.9056663837</v>
      </c>
      <c r="E66" s="22">
        <v>7597963.0999999968</v>
      </c>
      <c r="F66" s="99">
        <v>3502.7558280005201</v>
      </c>
      <c r="G66" s="22">
        <v>8582592.4399999939</v>
      </c>
      <c r="H66" s="21">
        <f>I66/2450.24</f>
        <v>0</v>
      </c>
      <c r="I66" s="22"/>
      <c r="J66" s="21">
        <f>K66/2450.24</f>
        <v>0</v>
      </c>
      <c r="K66" s="22"/>
      <c r="L66" s="21">
        <f>M66/2450.24</f>
        <v>0</v>
      </c>
      <c r="M66" s="59"/>
      <c r="N66" s="3"/>
    </row>
    <row r="67" spans="1:14" ht="30" customHeight="1" thickBot="1">
      <c r="A67" s="23" t="s">
        <v>22</v>
      </c>
      <c r="B67" s="100">
        <v>1319.1582702102653</v>
      </c>
      <c r="C67" s="25">
        <v>3232254.3600000003</v>
      </c>
      <c r="D67" s="100">
        <v>608.09324800835839</v>
      </c>
      <c r="E67" s="25">
        <v>1489974.4</v>
      </c>
      <c r="F67" s="100">
        <v>822.87517957424598</v>
      </c>
      <c r="G67" s="25">
        <v>2016241.6800000002</v>
      </c>
      <c r="H67" s="86">
        <f>I67/2450.24</f>
        <v>0</v>
      </c>
      <c r="I67" s="25"/>
      <c r="J67" s="24">
        <f>K67/2450.24</f>
        <v>0</v>
      </c>
      <c r="K67" s="25"/>
      <c r="L67" s="24">
        <f>M67/2450.24</f>
        <v>0</v>
      </c>
      <c r="M67" s="61"/>
      <c r="N67" s="3"/>
    </row>
    <row r="68" spans="1:14">
      <c r="A68" s="1"/>
      <c r="B68" s="92"/>
      <c r="C68" s="6"/>
      <c r="D68" s="92"/>
      <c r="E68" s="6"/>
      <c r="F68" s="92"/>
      <c r="G68" s="1"/>
      <c r="H68" s="53"/>
      <c r="I68" s="1"/>
      <c r="J68" s="53"/>
      <c r="K68" s="1"/>
      <c r="L68" s="53"/>
      <c r="M68" s="4"/>
      <c r="N68" s="3"/>
    </row>
    <row r="69" spans="1:14" ht="13.5" thickBot="1">
      <c r="A69" s="1"/>
      <c r="B69" s="101"/>
      <c r="C69" s="6"/>
      <c r="D69" s="92"/>
      <c r="E69" s="6"/>
      <c r="F69" s="101"/>
      <c r="G69" s="1"/>
      <c r="H69" s="1"/>
      <c r="I69" s="1"/>
      <c r="J69" s="53"/>
      <c r="K69" s="1"/>
      <c r="L69" s="53"/>
      <c r="M69" s="4"/>
      <c r="N69" s="3"/>
    </row>
    <row r="70" spans="1:14" ht="30" customHeight="1" thickBot="1">
      <c r="A70" s="17" t="s">
        <v>40</v>
      </c>
      <c r="B70" s="102"/>
      <c r="C70" s="29">
        <f>SUM(C63:C69)</f>
        <v>460716286.22999996</v>
      </c>
      <c r="D70" s="102"/>
      <c r="E70" s="29">
        <f>SUM(E63:E69)</f>
        <v>456722148.4600001</v>
      </c>
      <c r="F70" s="102"/>
      <c r="G70" s="29">
        <f>SUM(G63:G69)</f>
        <v>459617981.09000003</v>
      </c>
      <c r="H70" s="66"/>
      <c r="I70" s="29">
        <f>SUM(I63:I69)</f>
        <v>0</v>
      </c>
      <c r="J70" s="67"/>
      <c r="K70" s="29">
        <f>SUM(K63:K69)</f>
        <v>0</v>
      </c>
      <c r="L70" s="67"/>
      <c r="M70" s="29">
        <f>SUM(M63:M69)</f>
        <v>0</v>
      </c>
      <c r="N70" s="3"/>
    </row>
    <row r="71" spans="1:14">
      <c r="A71" s="1"/>
      <c r="B71" s="101"/>
      <c r="C71" s="6"/>
      <c r="D71" s="101"/>
      <c r="E71" s="6"/>
      <c r="F71" s="101"/>
      <c r="G71" s="1"/>
      <c r="H71" s="1"/>
      <c r="I71" s="1"/>
      <c r="J71" s="53"/>
      <c r="K71" s="1"/>
      <c r="L71" s="53"/>
      <c r="M71" s="1"/>
      <c r="N71" s="3"/>
    </row>
    <row r="72" spans="1:14">
      <c r="A72" s="1"/>
      <c r="B72" s="101"/>
      <c r="C72" s="6"/>
      <c r="D72" s="101"/>
      <c r="E72" s="6"/>
      <c r="F72" s="101"/>
      <c r="G72" s="1"/>
      <c r="H72" s="1"/>
      <c r="I72" s="1"/>
      <c r="J72" s="53"/>
      <c r="K72" s="1"/>
      <c r="L72" s="53"/>
      <c r="M72" s="1"/>
      <c r="N72" s="3"/>
    </row>
    <row r="73" spans="1:14" ht="20.100000000000001" customHeight="1">
      <c r="A73" s="74" t="s">
        <v>41</v>
      </c>
      <c r="B73" s="106"/>
      <c r="C73" s="76"/>
      <c r="D73" s="106"/>
      <c r="E73" s="76"/>
      <c r="F73" s="103"/>
      <c r="G73" s="76"/>
      <c r="H73" s="26"/>
      <c r="I73" s="142">
        <f>E35</f>
        <v>2729771919.0999999</v>
      </c>
      <c r="J73" s="142"/>
      <c r="K73" s="26"/>
      <c r="L73" s="55"/>
      <c r="M73" s="6"/>
      <c r="N73" s="3"/>
    </row>
    <row r="74" spans="1:14" ht="20.100000000000001" customHeight="1">
      <c r="A74" s="74" t="s">
        <v>42</v>
      </c>
      <c r="B74" s="106"/>
      <c r="C74" s="76"/>
      <c r="D74" s="106"/>
      <c r="E74" s="76"/>
      <c r="F74" s="103"/>
      <c r="G74" s="76"/>
      <c r="H74" s="26"/>
      <c r="I74" s="142">
        <f>SUM(B70:M70)</f>
        <v>1377056415.7800002</v>
      </c>
      <c r="J74" s="142"/>
      <c r="K74" s="26"/>
      <c r="L74" s="26"/>
      <c r="M74" s="6"/>
      <c r="N74" s="3"/>
    </row>
    <row r="75" spans="1:14" ht="8.1" customHeight="1">
      <c r="A75" s="75"/>
      <c r="B75" s="106"/>
      <c r="C75" s="76"/>
      <c r="D75" s="106"/>
      <c r="E75" s="76"/>
      <c r="F75" s="103"/>
      <c r="G75" s="77"/>
      <c r="H75" s="26"/>
      <c r="I75" s="77"/>
      <c r="J75" s="77"/>
      <c r="K75" s="26"/>
      <c r="L75" s="26"/>
      <c r="M75" s="6"/>
      <c r="N75" s="3"/>
    </row>
    <row r="76" spans="1:14" ht="8.1" customHeight="1" thickBot="1">
      <c r="A76" s="74"/>
      <c r="B76" s="106"/>
      <c r="C76" s="74"/>
      <c r="D76" s="106"/>
      <c r="E76" s="78"/>
      <c r="F76" s="103"/>
      <c r="G76" s="79"/>
      <c r="H76" s="26"/>
      <c r="I76" s="79"/>
      <c r="J76" s="79"/>
      <c r="K76" s="80"/>
      <c r="M76" s="6"/>
      <c r="N76" s="3"/>
    </row>
    <row r="77" spans="1:14" ht="30" customHeight="1" thickTop="1" thickBot="1">
      <c r="A77" s="81"/>
      <c r="B77" s="107"/>
      <c r="C77" s="82" t="s">
        <v>43</v>
      </c>
      <c r="D77" s="107"/>
      <c r="E77" s="27"/>
      <c r="F77" s="103"/>
      <c r="G77" s="27"/>
      <c r="H77" s="26"/>
      <c r="I77" s="143">
        <f>I73+I74</f>
        <v>4106828334.8800001</v>
      </c>
      <c r="J77" s="143"/>
      <c r="L77" s="83"/>
      <c r="M77" s="6"/>
      <c r="N77" s="3"/>
    </row>
    <row r="78" spans="1:14" ht="13.5" thickTop="1"/>
    <row r="81" spans="3:9">
      <c r="I81" s="83"/>
    </row>
    <row r="83" spans="3:9">
      <c r="C83" s="83"/>
    </row>
  </sheetData>
  <mergeCells count="11">
    <mergeCell ref="I73:J73"/>
    <mergeCell ref="I74:J74"/>
    <mergeCell ref="I77:J77"/>
    <mergeCell ref="E35:F35"/>
    <mergeCell ref="E36:F36"/>
    <mergeCell ref="L12:M12"/>
    <mergeCell ref="D12:E12"/>
    <mergeCell ref="B12:C12"/>
    <mergeCell ref="F12:G12"/>
    <mergeCell ref="H12:I12"/>
    <mergeCell ref="J12:K12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4"/>
  <sheetViews>
    <sheetView zoomScale="75" workbookViewId="0" xr3:uid="{958C4451-9541-5A59-BF78-D2F731DF1C81}"/>
  </sheetViews>
  <sheetFormatPr defaultColWidth="11.42578125" defaultRowHeight="12.75"/>
  <cols>
    <col min="1" max="1" width="35.85546875" style="3" customWidth="1"/>
    <col min="2" max="3" width="25.7109375" style="3" customWidth="1"/>
    <col min="4" max="16384" width="11.42578125" style="3"/>
  </cols>
  <sheetData>
    <row r="1" spans="1:3" ht="48.75" customHeight="1">
      <c r="A1" s="37" t="s">
        <v>44</v>
      </c>
      <c r="B1" s="31"/>
      <c r="C1" s="32"/>
    </row>
    <row r="2" spans="1:3" ht="61.5" customHeight="1">
      <c r="A2" s="36" t="s">
        <v>45</v>
      </c>
      <c r="B2" s="34" t="s">
        <v>46</v>
      </c>
      <c r="C2" s="35" t="s">
        <v>47</v>
      </c>
    </row>
    <row r="3" spans="1:3" ht="20.100000000000001" customHeight="1">
      <c r="A3" s="137" t="s">
        <v>48</v>
      </c>
      <c r="B3" s="40">
        <v>438290000</v>
      </c>
      <c r="C3" s="41">
        <v>437878277.25</v>
      </c>
    </row>
    <row r="4" spans="1:3" ht="20.100000000000001" customHeight="1">
      <c r="A4" s="137" t="s">
        <v>49</v>
      </c>
      <c r="B4" s="40">
        <v>2047910000</v>
      </c>
      <c r="C4" s="41">
        <v>2047506024.7600002</v>
      </c>
    </row>
    <row r="5" spans="1:3" ht="20.100000000000001" customHeight="1">
      <c r="A5" s="137" t="s">
        <v>50</v>
      </c>
      <c r="B5" s="40">
        <v>818980000</v>
      </c>
      <c r="C5" s="41">
        <v>818573014.94000006</v>
      </c>
    </row>
    <row r="6" spans="1:3" ht="20.100000000000001" customHeight="1">
      <c r="A6" s="137" t="s">
        <v>51</v>
      </c>
      <c r="B6" s="146">
        <v>803820000</v>
      </c>
      <c r="C6" s="148">
        <v>802871017.92999995</v>
      </c>
    </row>
    <row r="7" spans="1:3" ht="20.100000000000001" customHeight="1">
      <c r="A7" s="137" t="s">
        <v>52</v>
      </c>
      <c r="B7" s="147"/>
      <c r="C7" s="149"/>
    </row>
    <row r="8" spans="1:3" ht="20.100000000000001" customHeight="1" thickBot="1">
      <c r="A8" s="33" t="s">
        <v>53</v>
      </c>
      <c r="B8" s="38">
        <f>SUM(B3:B7)</f>
        <v>4109000000</v>
      </c>
      <c r="C8" s="39">
        <f>SUM(C3:C7)</f>
        <v>4106828334.8800001</v>
      </c>
    </row>
    <row r="10" spans="1:3">
      <c r="A10" s="42" t="s">
        <v>54</v>
      </c>
      <c r="C10" s="46"/>
    </row>
    <row r="11" spans="1:3" ht="6" customHeight="1">
      <c r="A11" s="42"/>
    </row>
    <row r="12" spans="1:3" ht="17.25">
      <c r="A12" s="44" t="s">
        <v>55</v>
      </c>
      <c r="C12" s="30"/>
    </row>
    <row r="13" spans="1:3" ht="6" customHeight="1">
      <c r="A13" s="43"/>
    </row>
    <row r="14" spans="1:3" ht="6" customHeight="1">
      <c r="A14" s="43"/>
    </row>
    <row r="15" spans="1:3" ht="17.25">
      <c r="A15" s="44" t="s">
        <v>56</v>
      </c>
      <c r="C15" s="30"/>
    </row>
    <row r="16" spans="1:3" ht="6" customHeight="1">
      <c r="A16" s="43"/>
    </row>
    <row r="17" spans="1:3" ht="6" customHeight="1">
      <c r="A17" s="43"/>
    </row>
    <row r="18" spans="1:3" ht="17.25">
      <c r="A18" s="44"/>
    </row>
    <row r="19" spans="1:3" ht="6" customHeight="1">
      <c r="A19" s="43"/>
    </row>
    <row r="20" spans="1:3" ht="43.5" customHeight="1">
      <c r="A20" s="150"/>
      <c r="B20" s="150"/>
      <c r="C20" s="150"/>
    </row>
    <row r="24" spans="1:3">
      <c r="B24" s="69"/>
    </row>
  </sheetData>
  <mergeCells count="3">
    <mergeCell ref="B6:B7"/>
    <mergeCell ref="C6:C7"/>
    <mergeCell ref="A20:C20"/>
  </mergeCells>
  <phoneticPr fontId="3" type="noConversion"/>
  <printOptions horizontalCentered="1"/>
  <pageMargins left="0" right="0" top="1.7716535433070868" bottom="0.78740157480314965" header="0.78740157480314965" footer="0.39370078740157483"/>
  <pageSetup orientation="portrait" r:id="rId1"/>
  <headerFooter alignWithMargins="0">
    <oddHeader>&amp;C&amp;"Arial,Negrita"&amp;14SISTEMA NACIONAL DE INVESTIGADORES&amp;"Arial,Normal"&amp;10
&amp;"Arial,Negrita"&amp;12PAGO DE ESTÍMULOS ECONÓMICOS&amp;"Arial,Normal"&amp;10
&amp;"Arial,Negrita"&amp;12Reporte Trercer Trimestre de 2018&amp;"Arial,Normal"&amp;10
&amp;11(pesos)</oddHeader>
    <oddFooter>&amp;C&amp;D    &amp;T&amp;RPágina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12"/>
  <sheetViews>
    <sheetView workbookViewId="0" xr3:uid="{842E5F09-E766-5B8D-85AF-A39847EA96FD}">
      <selection activeCell="B2" sqref="B2:B4"/>
    </sheetView>
  </sheetViews>
  <sheetFormatPr defaultColWidth="11.42578125" defaultRowHeight="12.75"/>
  <cols>
    <col min="2" max="2" width="8.85546875" bestFit="1" customWidth="1"/>
    <col min="3" max="3" width="16.42578125" bestFit="1" customWidth="1"/>
    <col min="4" max="4" width="17.42578125" bestFit="1" customWidth="1"/>
    <col min="5" max="5" width="9.85546875" bestFit="1" customWidth="1"/>
    <col min="6" max="6" width="16.42578125" bestFit="1" customWidth="1"/>
    <col min="7" max="7" width="17.28515625" customWidth="1"/>
    <col min="8" max="8" width="9.85546875" bestFit="1" customWidth="1"/>
  </cols>
  <sheetData>
    <row r="1" spans="2:8" ht="15" thickBot="1">
      <c r="B1" s="62"/>
    </row>
    <row r="2" spans="2:8" ht="15.75" customHeight="1" thickBot="1">
      <c r="B2" s="154" t="s">
        <v>57</v>
      </c>
      <c r="C2" s="151" t="s">
        <v>58</v>
      </c>
      <c r="D2" s="152"/>
      <c r="E2" s="153"/>
      <c r="F2" s="151" t="s">
        <v>59</v>
      </c>
      <c r="G2" s="152"/>
      <c r="H2" s="153"/>
    </row>
    <row r="3" spans="2:8" ht="15" customHeight="1">
      <c r="B3" s="155"/>
      <c r="C3" s="111" t="s">
        <v>60</v>
      </c>
      <c r="D3" s="112" t="s">
        <v>61</v>
      </c>
      <c r="E3" s="157" t="s">
        <v>62</v>
      </c>
      <c r="F3" s="113" t="s">
        <v>60</v>
      </c>
      <c r="G3" s="159" t="s">
        <v>63</v>
      </c>
      <c r="H3" s="157" t="s">
        <v>64</v>
      </c>
    </row>
    <row r="4" spans="2:8" ht="15.75" thickBot="1">
      <c r="B4" s="156"/>
      <c r="C4" s="111" t="s">
        <v>65</v>
      </c>
      <c r="D4" s="114" t="s">
        <v>66</v>
      </c>
      <c r="E4" s="158"/>
      <c r="F4" s="113" t="s">
        <v>67</v>
      </c>
      <c r="G4" s="160"/>
      <c r="H4" s="158"/>
    </row>
    <row r="5" spans="2:8" ht="15">
      <c r="B5" s="115">
        <v>1000</v>
      </c>
      <c r="C5" s="116"/>
      <c r="D5" s="117"/>
      <c r="E5" s="118"/>
      <c r="F5" s="116"/>
      <c r="G5" s="119"/>
      <c r="H5" s="118"/>
    </row>
    <row r="6" spans="2:8" ht="15">
      <c r="B6" s="115">
        <v>2000</v>
      </c>
      <c r="C6" s="120"/>
      <c r="D6" s="117"/>
      <c r="E6" s="118"/>
      <c r="F6" s="120"/>
      <c r="G6" s="119"/>
      <c r="H6" s="118"/>
    </row>
    <row r="7" spans="2:8" ht="15">
      <c r="B7" s="115">
        <v>3000</v>
      </c>
      <c r="C7" s="120"/>
      <c r="D7" s="117"/>
      <c r="E7" s="118"/>
      <c r="F7" s="120"/>
      <c r="G7" s="119"/>
      <c r="H7" s="118"/>
    </row>
    <row r="8" spans="2:8" ht="15">
      <c r="B8" s="115">
        <v>4000</v>
      </c>
      <c r="C8" s="121">
        <v>3814000000</v>
      </c>
      <c r="D8" s="122">
        <v>3696016177.21</v>
      </c>
      <c r="E8" s="123">
        <f>D8/C8</f>
        <v>0.96906559444415308</v>
      </c>
      <c r="F8" s="124">
        <v>4109000000</v>
      </c>
      <c r="G8" s="125">
        <v>4106828334.8800001</v>
      </c>
      <c r="H8" s="123">
        <f>G8/F8</f>
        <v>0.99947148573375522</v>
      </c>
    </row>
    <row r="9" spans="2:8" ht="15">
      <c r="B9" s="115">
        <v>5000</v>
      </c>
      <c r="C9" s="120"/>
      <c r="D9" s="126"/>
      <c r="E9" s="118"/>
      <c r="F9" s="120"/>
      <c r="G9" s="127"/>
      <c r="H9" s="118"/>
    </row>
    <row r="10" spans="2:8" ht="15">
      <c r="B10" s="115">
        <v>6000</v>
      </c>
      <c r="C10" s="120"/>
      <c r="D10" s="117"/>
      <c r="E10" s="118"/>
      <c r="F10" s="120"/>
      <c r="G10" s="119"/>
      <c r="H10" s="118"/>
    </row>
    <row r="11" spans="2:8" ht="15.75" thickBot="1">
      <c r="B11" s="128">
        <v>7000</v>
      </c>
      <c r="C11" s="129"/>
      <c r="D11" s="130"/>
      <c r="E11" s="131"/>
      <c r="F11" s="129"/>
      <c r="G11" s="132"/>
      <c r="H11" s="131"/>
    </row>
    <row r="12" spans="2:8" ht="15.75" thickBot="1">
      <c r="B12" s="133" t="s">
        <v>53</v>
      </c>
      <c r="C12" s="134">
        <f>SUM(C5:C11)</f>
        <v>3814000000</v>
      </c>
      <c r="D12" s="135">
        <f>SUM(D5:D11)</f>
        <v>3696016177.21</v>
      </c>
      <c r="E12" s="136">
        <f t="shared" ref="E12:H12" si="0">SUM(E5:E11)</f>
        <v>0.96906559444415308</v>
      </c>
      <c r="F12" s="134">
        <f t="shared" si="0"/>
        <v>4109000000</v>
      </c>
      <c r="G12" s="135">
        <f t="shared" si="0"/>
        <v>4106828334.8800001</v>
      </c>
      <c r="H12" s="136">
        <f t="shared" si="0"/>
        <v>0.99947148573375522</v>
      </c>
    </row>
  </sheetData>
  <mergeCells count="6">
    <mergeCell ref="C2:E2"/>
    <mergeCell ref="F2:H2"/>
    <mergeCell ref="B2:B4"/>
    <mergeCell ref="H3:H4"/>
    <mergeCell ref="E3:E4"/>
    <mergeCell ref="G3:G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HAZTHMS366H4-260687506-2975</_dlc_DocId>
    <_dlc_DocIdUrl xmlns="7bca82a3-7548-4c8d-b007-daa3f89b3500">
      <Url>https://conacytmx.sharepoint.com/sites/Evaluacion SIICYT/_layouts/15/DocIdRedir.aspx?ID=HAZTHMS366H4-260687506-2975</Url>
      <Description>HAZTHMS366H4-260687506-2975</Description>
    </_dlc_DocIdUrl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E40FDA-48B2-4CAA-A4FA-C7AA2BE4393A}"/>
</file>

<file path=customXml/itemProps2.xml><?xml version="1.0" encoding="utf-8"?>
<ds:datastoreItem xmlns:ds="http://schemas.openxmlformats.org/officeDocument/2006/customXml" ds:itemID="{89467F47-4AEA-42B9-A639-FD97D5DA3F2F}"/>
</file>

<file path=customXml/itemProps3.xml><?xml version="1.0" encoding="utf-8"?>
<ds:datastoreItem xmlns:ds="http://schemas.openxmlformats.org/officeDocument/2006/customXml" ds:itemID="{77C40B06-A206-4BE3-83BA-B6072989C2B4}"/>
</file>

<file path=customXml/itemProps4.xml><?xml version="1.0" encoding="utf-8"?>
<ds:datastoreItem xmlns:ds="http://schemas.openxmlformats.org/officeDocument/2006/customXml" ds:itemID="{8B9E87B0-E3C6-422C-8632-15C84DB6D4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CONACYT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eacevedo</dc:creator>
  <cp:keywords/>
  <dc:description/>
  <cp:lastModifiedBy>Gabriela Pérez  Álvarez</cp:lastModifiedBy>
  <cp:revision/>
  <dcterms:created xsi:type="dcterms:W3CDTF">2002-02-28T17:14:44Z</dcterms:created>
  <dcterms:modified xsi:type="dcterms:W3CDTF">2018-10-08T17:57:14Z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73d8898c-bc2f-465c-bce0-2e31f1b8a808</vt:lpwstr>
  </property>
</Properties>
</file>