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E:\MICHELLE DELARRUE\Actualización página de evaluación\MdV 4° Trimestre\S191\"/>
    </mc:Choice>
  </mc:AlternateContent>
  <xr:revisionPtr revIDLastSave="0" documentId="13_ncr:1_{10AFB7EE-997F-4187-84B5-526743C75D68}" xr6:coauthVersionLast="45" xr6:coauthVersionMax="45" xr10:uidLastSave="{00000000-0000-0000-0000-000000000000}"/>
  <bookViews>
    <workbookView xWindow="-120" yWindow="-120" windowWidth="20730" windowHeight="11160" xr2:uid="{00000000-000D-0000-FFFF-FFFF00000000}"/>
  </bookViews>
  <sheets>
    <sheet name="Análisis " sheetId="3" r:id="rId1"/>
  </sheets>
  <definedNames>
    <definedName name="_xlnm._FilterDatabase" localSheetId="0" hidden="1">'Análisis '!$A$1:$N$14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4" i="3" l="1"/>
  <c r="L14" i="3"/>
  <c r="M13" i="3"/>
  <c r="L13" i="3"/>
  <c r="M12" i="3"/>
  <c r="L12" i="3"/>
  <c r="M11" i="3"/>
  <c r="L11" i="3"/>
  <c r="M10" i="3"/>
  <c r="L10" i="3"/>
  <c r="M9" i="3"/>
  <c r="L9" i="3"/>
  <c r="M8" i="3"/>
  <c r="L8" i="3"/>
  <c r="M7" i="3"/>
  <c r="L7" i="3"/>
  <c r="M6" i="3"/>
  <c r="L6" i="3"/>
  <c r="M5" i="3"/>
  <c r="L5" i="3"/>
  <c r="M4" i="3"/>
  <c r="L4" i="3"/>
  <c r="M3" i="3"/>
  <c r="L3" i="3"/>
  <c r="M2" i="3"/>
  <c r="L2" i="3"/>
</calcChain>
</file>

<file path=xl/sharedStrings.xml><?xml version="1.0" encoding="utf-8"?>
<sst xmlns="http://schemas.openxmlformats.org/spreadsheetml/2006/main" count="53" uniqueCount="40">
  <si>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</si>
  <si>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</si>
  <si>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</si>
  <si>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</si>
  <si>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</si>
  <si>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</si>
  <si>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</si>
  <si>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</si>
  <si>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</si>
  <si>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</si>
  <si>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</si>
  <si>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</si>
  <si>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</si>
  <si>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Causas, riesgos y acciones específicas a seguir para su regularización
</t>
  </si>
  <si>
    <t xml:space="preserve">S191  </t>
  </si>
  <si>
    <t>Porcentaje de estímulos económicos de la modalidad Candidato a Investigador Nacional con respecto al total de miembros del SNI entregados</t>
  </si>
  <si>
    <t>Porcentaje de estímulos económicos de la modalidad Investigador Nacional Nivel I con respecto al total de miembros del SNI entregados</t>
  </si>
  <si>
    <t>Porcentaje de estímulos económicos de la modalidad Investigador Nacional Nivel II con respecto al total de miembros del SNI entregados</t>
  </si>
  <si>
    <t>Porcentaje de estímulos económicos de la modalidad Investigador Nacional Nivel III con respecto al total de miembros del SNI entregados</t>
  </si>
  <si>
    <t>Porcentaje del presupuesto ejercido en la operación del programa</t>
  </si>
  <si>
    <t>Gasto en Investigación Científica y Desarrollo Experimental (GIDE) ejecutado por la Instituciones de Educación Superior (IES) respecto al Producto Interno Bruto (PIB)</t>
  </si>
  <si>
    <t xml:space="preserve">Causa: Se alcanza la meta. Sin embargo, se debe considerar lo siguiente:                                                                                                           1. El último dato duro de GIDEIES = 39,345,915 (año 2016). 2.  El próximo año se levantará la encuesta ESIDET 2019  y proporcionará datos para 2017, 2018 y 2019 3. Se prevé que la inversión en GIDE gobierno y empresas presente un mínimo de incremento. 4. Se mantiene el dato del PIB estimado por SHCP para 2019 </t>
  </si>
  <si>
    <t>Causa: La diferencia radica en aquellas personas que no cumplieron con los requisitos reglamentarios para ser acreedores a un estímulo económico
Efecto: Se disminuyó el déficit del presupuesto otorgado a principios del 2019.</t>
  </si>
  <si>
    <t>Consolidación de los investigadores nacionales vigentes</t>
  </si>
  <si>
    <t>Causa: La diferencia se debe a que se recibió un número menor de solicitudes de renovación con respecto a las esperadas. Es decir, se incrementó el número de investigadores que no presentaron solicitud para permanecer en el SNI. 
Efecto: No se observa ningún efecto presupuestal, ya que la disminución se compensa con el incremento en el padrón de nuevos investigadores</t>
  </si>
  <si>
    <t>Porcentaje de dictámenes elaborados respecto del total de solicitudes recibidas</t>
  </si>
  <si>
    <t xml:space="preserve">Causa: La diferencia de debe a que se recibieron un mayor número de solicitudes que las indicadas por proyección estadística 
Efecto: No se observó ningun efecto presupuestal ya que no todos los investigadores acreditaron los requisitos reglamentarios para recibir el pago del estimulo económico. </t>
  </si>
  <si>
    <t>Factor de impacto en análisis quinquenal de los artículos publicados en revistas indizadas por científicos mexicanos.</t>
  </si>
  <si>
    <t xml:space="preserve">Causa: De acuerdo con la plataforma "InCites" de Thomson Reuters. Esta plataforma depende de información contenida en la base de datos "Web of Science Core Collection", la cual se actualiza día con día. Tanto el número de artículos como las citas que estas reciben son altamente volatiles dependiendo de la fecha de consulta. Lo anterior se debe a lo siguiente:  a) El desfase existente entre la fecha de publicación y la fecha de inclusión en la base de datos  "Web of Science Core Collection", la cual puede tomar  varios meses.  b) Las citas aumentarán en función del tiempo que un artículo circule en las comunidades académicas. </t>
  </si>
  <si>
    <t>Dictámenes rectificados durante la reconsideración.</t>
  </si>
  <si>
    <t xml:space="preserve">Causa: La diferencia se debe a que se recibieron un mayor número de solicitudes de revisión, y de estas, se rectificó una proporción similar a la de años anteriores. 
Efecto: No se observó ningún efecto presupuestal ya que no todos los investigadores acreditaron los requisitos reglamentarios para recibir el pago del estímulo económico. </t>
  </si>
  <si>
    <t>Causa: La diferencia radica en aquellas personas que no cumplieron con los requisitos reglamentarios para ser acreedores a un estímulo económico 
Efecto: Se disminuyó el deficit del presupuesto otorgado a principios del 2019.</t>
  </si>
  <si>
    <t>Tasa de crecimiento de los artículos científicos de calidad publicados en revistas indizadas a nivel mundial</t>
  </si>
  <si>
    <t xml:space="preserve">Causa: La plataforma "InCites" de Thomson Reuters depende de información contenida en la base de datos "Web of Science Core Collection", la cual se actualiza día con día. Tanto el número de artículos como las citas que estas reciben son altamente volátiles dependiendo de la fecha de consulta, por lo que se había estimado un mayor número de artículos publicados, sin embargo al realizar la consulta este fue menor de lo esperado. </t>
  </si>
  <si>
    <t>Artículos científicos publicados por cada millón de habitantes.</t>
  </si>
  <si>
    <t xml:space="preserve">Causa: La plataforma "InCites" de Thomson Reuters depende de información contenida en la base de datos "Web of Science Core Collection", la cual se actualiza día con día. Tanto el número de artículos como las citas que estas reciben son altamente volátiles dependiendo de la fecha de consulta, por lo que, existente un desfase  entre la fecha de publicación y la fecha de inclusión en la base de datos  "Web of Science Core Collection", la cual puede tomar  varios meses. Por lo anterior, se tiene un menor numero de artículos publicados de los que se tenían estimados.    </t>
  </si>
  <si>
    <t>Tasa de variación de investigadores nacionales vigentes</t>
  </si>
  <si>
    <t>Causa: La diferencia radica en las personas que fallecieron durante el año 2019.
Efecto: Ninguno por que el pago del estímulo que les correspondía, si fuera el caso,  se realizó a los beneficiarios que acreditaron reglamentariamente tal condición.</t>
  </si>
  <si>
    <t>Causa: Se aprobó un mayor número de solicitudes para el nivel 1 de las proyectadas al inicio de año.
Efecto: No se observa ningún efecto presupuestal, ya que este incremento se compensa con las personas que no cumplieron con los requisitos reglamentarios en los otros niveles.</t>
  </si>
  <si>
    <t xml:space="preserve">Causa: Se superó la meta debido a que algunos investigadores que no recibían pago de estímulo por no cumplir con el reglamento, presentaron los documentos para regularizar esta situación de pago. 
Efecto: Ninguno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</si>
</sst>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Red]#,##0.00"/>
  </numFmts>
  <fonts count="4" x14ac:knownFonts="1">
    <font>
      <sz val="11"/>
      <color theme="1"/>
      <name val="Calibri"/>
      <family val="2"/>
      <scheme val="minor"/>
    </font>
    <font>
      <sz val="11"/>
      <color theme="1"/>
      <name val="Calibri"/>
      <family val="2"/>
      <scheme val="minor"/>
    </font>
    <font>
      <b/>
      <sz val="10"/>
      <color theme="0"/>
      <name val="Arial"/>
      <family val="2"/>
    </font>
    <font>
      <sz val="1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5">
    <xf numFmtId="0" fontId="0" fillId="0" borderId="0" xfId="0"/>
    <xf numFmtId="0" fontId="2" fillId="3" borderId="1" xfId="0" applyFont="1" applyFill="1" applyBorder="1" applyAlignment="1" applyProtection="1">
      <alignment horizontal="center" vertical="center" wrapText="1"/>
    </xf>
    <xf numFmtId="3" fontId="2"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4" fontId="0" fillId="0" borderId="1" xfId="1" applyNumberFormat="1" applyFont="1" applyFill="1" applyBorder="1"/>
    <xf numFmtId="4" fontId="0" fillId="0" borderId="1" xfId="0" applyNumberFormat="1" applyFill="1" applyBorder="1"/>
    <xf numFmtId="0" fontId="0" fillId="0" borderId="1" xfId="0" applyBorder="1" applyAlignment="1">
      <alignment wrapText="1"/>
    </xf>
    <xf numFmtId="165" fontId="3" fillId="0" borderId="1" xfId="1" applyNumberFormat="1" applyFont="1" applyFill="1" applyBorder="1"/>
    <xf numFmtId="165" fontId="3" fillId="0" borderId="1" xfId="0" applyNumberFormat="1" applyFont="1" applyFill="1" applyBorder="1"/>
    <xf numFmtId="4" fontId="3" fillId="0" borderId="1" xfId="1" applyNumberFormat="1" applyFont="1" applyFill="1" applyBorder="1"/>
    <xf numFmtId="4" fontId="3" fillId="0" borderId="1" xfId="0" applyNumberFormat="1" applyFont="1" applyFill="1" applyBorder="1"/>
    <xf numFmtId="0" fontId="0" fillId="0" borderId="0" xfId="0" applyFill="1"/>
    <xf numFmtId="0" fontId="0" fillId="0" borderId="1" xfId="0" applyFill="1" applyBorder="1" applyAlignment="1">
      <alignmen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14"/>
  <sheetViews>
    <sheetView tabSelected="1" zoomScale="85" zoomScaleNormal="85" workbookViewId="0">
      <selection activeCell="O14" sqref="O14"/>
    </sheetView>
  </sheetViews>
  <sheetFormatPr baseColWidth="10" defaultRowHeight="16.5" customHeight="1" x14ac:dyDescent="0.25"/>
  <cols>
    <col min="1" max="1" width="15.7109375" customWidth="1"/>
    <col min="2" max="2" width="28.85546875" customWidth="1"/>
    <col min="3" max="3" width="21.28515625" bestFit="1" customWidth="1"/>
    <col min="4" max="4" width="20.85546875" bestFit="1" customWidth="1"/>
    <col min="5" max="5" width="20.42578125" bestFit="1" customWidth="1"/>
    <col min="6" max="6" width="14.42578125" customWidth="1"/>
    <col min="7" max="8" width="21.42578125" bestFit="1" customWidth="1"/>
    <col min="9" max="9" width="15.42578125" customWidth="1"/>
    <col min="10" max="10" width="20.85546875" bestFit="1" customWidth="1"/>
    <col min="11" max="11" width="24.140625" bestFit="1" customWidth="1"/>
    <col min="12" max="12" width="19.5703125" bestFit="1" customWidth="1"/>
    <col min="13" max="13" width="23.28515625" bestFit="1" customWidth="1"/>
    <col min="14" max="14" width="50.85546875" customWidth="1"/>
    <col min="15" max="15" width="9" bestFit="1" customWidth="1"/>
  </cols>
  <sheetData>
    <row r="1" spans="1:17" ht="63.75" x14ac:dyDescent="0.25">
      <c r="A1" s="1" t="s">
        <v>0</v>
      </c>
      <c r="B1" s="1" t="s">
        <v>1</v>
      </c>
      <c r="C1" s="1" t="s">
        <v>2</v>
      </c>
      <c r="D1" s="2" t="s">
        <v>3</v>
      </c>
      <c r="E1" s="2" t="s">
        <v>4</v>
      </c>
      <c r="F1" s="1" t="s">
        <v>5</v>
      </c>
      <c r="G1" s="2" t="s">
        <v>6</v>
      </c>
      <c r="H1" s="2" t="s">
        <v>7</v>
      </c>
      <c r="I1" s="1" t="s">
        <v>8</v>
      </c>
      <c r="J1" s="1" t="s">
        <v>9</v>
      </c>
      <c r="K1" s="1" t="s">
        <v>10</v>
      </c>
      <c r="L1" s="1" t="s">
        <v>11</v>
      </c>
      <c r="M1" s="1" t="s">
        <v>12</v>
      </c>
      <c r="N1" s="1" t="s">
        <v>13</v>
      </c>
      <c r="Q1" s="13"/>
    </row>
    <row r="2" spans="1:17" ht="78" customHeight="1" x14ac:dyDescent="0.25">
      <c r="A2" s="3" t="s">
        <v>14</v>
      </c>
      <c r="B2" s="4" t="s">
        <v>15</v>
      </c>
      <c r="C2" s="5">
        <v>21.79</v>
      </c>
      <c r="D2" s="5">
        <v>73092</v>
      </c>
      <c r="E2" s="5">
        <v>335388</v>
      </c>
      <c r="F2" s="5">
        <v>18.34</v>
      </c>
      <c r="G2" s="5">
        <v>67248</v>
      </c>
      <c r="H2" s="5">
        <v>366576</v>
      </c>
      <c r="I2" s="5">
        <v>19.02</v>
      </c>
      <c r="J2" s="5">
        <v>69712</v>
      </c>
      <c r="K2" s="5">
        <v>366576</v>
      </c>
      <c r="L2" s="9">
        <f>+(I2/C2)*100</f>
        <v>87.287746672785687</v>
      </c>
      <c r="M2" s="10">
        <f>+(I2/F2)*100</f>
        <v>103.70774263904035</v>
      </c>
      <c r="N2" s="8" t="s">
        <v>39</v>
      </c>
    </row>
    <row r="3" spans="1:17" ht="78" customHeight="1" x14ac:dyDescent="0.25">
      <c r="A3" s="3" t="s">
        <v>14</v>
      </c>
      <c r="B3" s="4" t="s">
        <v>23</v>
      </c>
      <c r="C3" s="5">
        <v>81.33</v>
      </c>
      <c r="D3" s="5">
        <v>6100</v>
      </c>
      <c r="E3" s="5">
        <v>7500</v>
      </c>
      <c r="F3" s="5">
        <v>81.33</v>
      </c>
      <c r="G3" s="5">
        <v>6100</v>
      </c>
      <c r="H3" s="5">
        <v>7500</v>
      </c>
      <c r="I3" s="5">
        <v>77.52</v>
      </c>
      <c r="J3" s="5">
        <v>5814</v>
      </c>
      <c r="K3" s="5">
        <v>7500</v>
      </c>
      <c r="L3" s="9">
        <f>+(I3/C3)*100</f>
        <v>95.315381777941724</v>
      </c>
      <c r="M3" s="10">
        <f>+(I3/F3)*100</f>
        <v>95.315381777941724</v>
      </c>
      <c r="N3" s="8" t="s">
        <v>24</v>
      </c>
    </row>
    <row r="4" spans="1:17" ht="81.75" customHeight="1" x14ac:dyDescent="0.25">
      <c r="A4" s="3" t="s">
        <v>14</v>
      </c>
      <c r="B4" s="4" t="s">
        <v>16</v>
      </c>
      <c r="C4" s="5">
        <v>53.82</v>
      </c>
      <c r="D4" s="5">
        <v>180516</v>
      </c>
      <c r="E4" s="5">
        <v>335388</v>
      </c>
      <c r="F4" s="5">
        <v>47.28</v>
      </c>
      <c r="G4" s="5">
        <v>173308</v>
      </c>
      <c r="H4" s="5">
        <v>366576</v>
      </c>
      <c r="I4" s="5">
        <v>47.5</v>
      </c>
      <c r="J4" s="5">
        <v>174112</v>
      </c>
      <c r="K4" s="5">
        <v>366576</v>
      </c>
      <c r="L4" s="9">
        <f>+(I4/C4)*100</f>
        <v>88.257153474544779</v>
      </c>
      <c r="M4" s="10">
        <f>+(I4/F4)*100</f>
        <v>100.4653130287648</v>
      </c>
      <c r="N4" s="8" t="s">
        <v>38</v>
      </c>
    </row>
    <row r="5" spans="1:17" ht="81.75" customHeight="1" x14ac:dyDescent="0.25">
      <c r="A5" s="4" t="s">
        <v>14</v>
      </c>
      <c r="B5" s="4" t="s">
        <v>29</v>
      </c>
      <c r="C5" s="7">
        <v>2.5</v>
      </c>
      <c r="D5" s="7">
        <v>325</v>
      </c>
      <c r="E5" s="7">
        <v>13000</v>
      </c>
      <c r="F5" s="7">
        <v>2.5</v>
      </c>
      <c r="G5" s="7">
        <v>325</v>
      </c>
      <c r="H5" s="7">
        <v>13000</v>
      </c>
      <c r="I5" s="7">
        <v>5.22</v>
      </c>
      <c r="J5" s="7">
        <v>715</v>
      </c>
      <c r="K5" s="7">
        <v>13685</v>
      </c>
      <c r="L5" s="11">
        <f>+((C5-I5)*100/C5)+100</f>
        <v>-8.7999999999999972</v>
      </c>
      <c r="M5" s="12">
        <f>+((F5-I5)*100/F5)+100</f>
        <v>-8.7999999999999972</v>
      </c>
      <c r="N5" s="14" t="s">
        <v>30</v>
      </c>
    </row>
    <row r="6" spans="1:17" ht="81.75" customHeight="1" x14ac:dyDescent="0.25">
      <c r="A6" s="3" t="s">
        <v>14</v>
      </c>
      <c r="B6" s="4" t="s">
        <v>27</v>
      </c>
      <c r="C6" s="5">
        <v>4.97</v>
      </c>
      <c r="D6" s="5">
        <v>387936</v>
      </c>
      <c r="E6" s="5">
        <v>78119</v>
      </c>
      <c r="F6" s="5">
        <v>5.0599999999999996</v>
      </c>
      <c r="G6" s="5">
        <v>372557</v>
      </c>
      <c r="H6" s="5">
        <v>73558</v>
      </c>
      <c r="I6" s="5">
        <v>5.33</v>
      </c>
      <c r="J6" s="5">
        <v>382660</v>
      </c>
      <c r="K6" s="5">
        <v>71796</v>
      </c>
      <c r="L6" s="9">
        <f t="shared" ref="L6:L11" si="0">+(I6/C6)*100</f>
        <v>107.24346076458752</v>
      </c>
      <c r="M6" s="10">
        <f t="shared" ref="M6:M11" si="1">+(I6/F6)*100</f>
        <v>105.33596837944665</v>
      </c>
      <c r="N6" s="8" t="s">
        <v>28</v>
      </c>
    </row>
    <row r="7" spans="1:17" ht="81.75" customHeight="1" x14ac:dyDescent="0.25">
      <c r="A7" s="3" t="s">
        <v>14</v>
      </c>
      <c r="B7" s="4" t="s">
        <v>20</v>
      </c>
      <c r="C7" s="5">
        <v>0.16</v>
      </c>
      <c r="D7" s="5"/>
      <c r="E7" s="5"/>
      <c r="F7" s="5">
        <v>0.17</v>
      </c>
      <c r="G7" s="5"/>
      <c r="H7" s="5"/>
      <c r="I7" s="5">
        <v>0.17</v>
      </c>
      <c r="J7" s="5"/>
      <c r="K7" s="5"/>
      <c r="L7" s="9">
        <f t="shared" si="0"/>
        <v>106.25</v>
      </c>
      <c r="M7" s="10">
        <f t="shared" si="1"/>
        <v>100</v>
      </c>
      <c r="N7" s="8" t="s">
        <v>21</v>
      </c>
    </row>
    <row r="8" spans="1:17" ht="81.75" customHeight="1" x14ac:dyDescent="0.25">
      <c r="A8" s="3" t="s">
        <v>14</v>
      </c>
      <c r="B8" s="4" t="s">
        <v>25</v>
      </c>
      <c r="C8" s="5">
        <v>100</v>
      </c>
      <c r="D8" s="5">
        <v>13000</v>
      </c>
      <c r="E8" s="5">
        <v>13000</v>
      </c>
      <c r="F8" s="5">
        <v>100</v>
      </c>
      <c r="G8" s="5">
        <v>13000</v>
      </c>
      <c r="H8" s="5">
        <v>13000</v>
      </c>
      <c r="I8" s="5">
        <v>100</v>
      </c>
      <c r="J8" s="5">
        <v>13685</v>
      </c>
      <c r="K8" s="5">
        <v>13685</v>
      </c>
      <c r="L8" s="9">
        <f t="shared" si="0"/>
        <v>100</v>
      </c>
      <c r="M8" s="10">
        <f t="shared" si="1"/>
        <v>100</v>
      </c>
      <c r="N8" s="8" t="s">
        <v>26</v>
      </c>
    </row>
    <row r="9" spans="1:17" ht="65.25" customHeight="1" x14ac:dyDescent="0.25">
      <c r="A9" s="3" t="s">
        <v>14</v>
      </c>
      <c r="B9" s="4" t="s">
        <v>17</v>
      </c>
      <c r="C9" s="5">
        <v>15.63</v>
      </c>
      <c r="D9" s="5">
        <v>52428</v>
      </c>
      <c r="E9" s="5">
        <v>335388</v>
      </c>
      <c r="F9" s="5">
        <v>14.17</v>
      </c>
      <c r="G9" s="5">
        <v>51932</v>
      </c>
      <c r="H9" s="5">
        <v>366576</v>
      </c>
      <c r="I9" s="5">
        <v>14.1</v>
      </c>
      <c r="J9" s="5">
        <v>51697</v>
      </c>
      <c r="K9" s="5">
        <v>366576</v>
      </c>
      <c r="L9" s="9">
        <f t="shared" si="0"/>
        <v>90.211132437619952</v>
      </c>
      <c r="M9" s="10">
        <f t="shared" si="1"/>
        <v>99.505998588567394</v>
      </c>
      <c r="N9" s="8" t="s">
        <v>22</v>
      </c>
    </row>
    <row r="10" spans="1:17" ht="90.75" customHeight="1" x14ac:dyDescent="0.25">
      <c r="A10" s="3" t="s">
        <v>14</v>
      </c>
      <c r="B10" s="4" t="s">
        <v>18</v>
      </c>
      <c r="C10" s="5">
        <v>8.75</v>
      </c>
      <c r="D10" s="5">
        <v>29352</v>
      </c>
      <c r="E10" s="5">
        <v>335388</v>
      </c>
      <c r="F10" s="5">
        <v>7.75</v>
      </c>
      <c r="G10" s="5">
        <v>28392</v>
      </c>
      <c r="H10" s="5">
        <v>366576</v>
      </c>
      <c r="I10" s="5">
        <v>7.68</v>
      </c>
      <c r="J10" s="5">
        <v>28141</v>
      </c>
      <c r="K10" s="5">
        <v>366576</v>
      </c>
      <c r="L10" s="9">
        <f t="shared" si="0"/>
        <v>87.771428571428572</v>
      </c>
      <c r="M10" s="10">
        <f t="shared" si="1"/>
        <v>99.096774193548384</v>
      </c>
      <c r="N10" s="8" t="s">
        <v>22</v>
      </c>
    </row>
    <row r="11" spans="1:17" ht="91.5" customHeight="1" x14ac:dyDescent="0.25">
      <c r="A11" s="3" t="s">
        <v>14</v>
      </c>
      <c r="B11" s="4" t="s">
        <v>19</v>
      </c>
      <c r="C11" s="5">
        <v>98</v>
      </c>
      <c r="D11" s="5">
        <v>5880000000</v>
      </c>
      <c r="E11" s="5">
        <v>6000000000</v>
      </c>
      <c r="F11" s="5">
        <v>100.68</v>
      </c>
      <c r="G11" s="5">
        <v>6108000000</v>
      </c>
      <c r="H11" s="5">
        <v>6066578832</v>
      </c>
      <c r="I11" s="5">
        <v>99.52</v>
      </c>
      <c r="J11" s="5">
        <v>6037330930</v>
      </c>
      <c r="K11" s="5">
        <v>6066578831.96</v>
      </c>
      <c r="L11" s="9">
        <f t="shared" si="0"/>
        <v>101.55102040816327</v>
      </c>
      <c r="M11" s="10">
        <f t="shared" si="1"/>
        <v>98.847834723877625</v>
      </c>
      <c r="N11" s="8" t="s">
        <v>31</v>
      </c>
    </row>
    <row r="12" spans="1:17" ht="91.5" customHeight="1" x14ac:dyDescent="0.25">
      <c r="A12" s="3" t="s">
        <v>14</v>
      </c>
      <c r="B12" s="4" t="s">
        <v>32</v>
      </c>
      <c r="C12" s="5"/>
      <c r="D12" s="5"/>
      <c r="E12" s="5"/>
      <c r="F12" s="5">
        <v>5.81</v>
      </c>
      <c r="G12" s="5">
        <v>16287</v>
      </c>
      <c r="H12" s="5">
        <v>15393</v>
      </c>
      <c r="I12" s="5">
        <v>-5.64</v>
      </c>
      <c r="J12" s="5">
        <v>14525</v>
      </c>
      <c r="K12" s="5">
        <v>15393</v>
      </c>
      <c r="L12" s="6" t="e">
        <f>+(J12/D12)*100</f>
        <v>#DIV/0!</v>
      </c>
      <c r="M12" s="7">
        <f>+(J12/G12)*100</f>
        <v>89.181555842082645</v>
      </c>
      <c r="N12" s="8" t="s">
        <v>33</v>
      </c>
    </row>
    <row r="13" spans="1:17" ht="91.5" customHeight="1" x14ac:dyDescent="0.25">
      <c r="A13" s="3" t="s">
        <v>14</v>
      </c>
      <c r="B13" s="4" t="s">
        <v>34</v>
      </c>
      <c r="C13" s="5">
        <v>113.6</v>
      </c>
      <c r="D13" s="5">
        <v>14256</v>
      </c>
      <c r="E13" s="5">
        <v>125960168</v>
      </c>
      <c r="F13" s="5">
        <v>128.66999999999999</v>
      </c>
      <c r="G13" s="5">
        <v>16287</v>
      </c>
      <c r="H13" s="5">
        <v>126577691</v>
      </c>
      <c r="I13" s="5">
        <v>114.75</v>
      </c>
      <c r="J13" s="5">
        <v>14525</v>
      </c>
      <c r="K13" s="5">
        <v>126577691</v>
      </c>
      <c r="L13" s="9">
        <f>+(I13/C13)*100</f>
        <v>101.01232394366197</v>
      </c>
      <c r="M13" s="10">
        <f>+(I13/F13)*100</f>
        <v>89.181627418978792</v>
      </c>
      <c r="N13" s="8" t="s">
        <v>35</v>
      </c>
    </row>
    <row r="14" spans="1:17" ht="91.5" customHeight="1" x14ac:dyDescent="0.25">
      <c r="A14" s="3" t="s">
        <v>14</v>
      </c>
      <c r="B14" s="4" t="s">
        <v>36</v>
      </c>
      <c r="C14" s="5">
        <v>5.58</v>
      </c>
      <c r="D14" s="5">
        <v>30230</v>
      </c>
      <c r="E14" s="5">
        <v>28633</v>
      </c>
      <c r="F14" s="5">
        <v>6.69</v>
      </c>
      <c r="G14" s="5">
        <v>30548</v>
      </c>
      <c r="H14" s="5">
        <v>28633</v>
      </c>
      <c r="I14" s="5">
        <v>6.51</v>
      </c>
      <c r="J14" s="5">
        <v>30496</v>
      </c>
      <c r="K14" s="5">
        <v>28633</v>
      </c>
      <c r="L14" s="6">
        <f>+(J14/D14)*100</f>
        <v>100.87992060866688</v>
      </c>
      <c r="M14" s="7">
        <f>+(J14/G14)*100</f>
        <v>99.829776090087734</v>
      </c>
      <c r="N14" s="8" t="s">
        <v>37</v>
      </c>
    </row>
  </sheetData>
  <autoFilter ref="A1:N14" xr:uid="{00000000-0009-0000-0000-000000000000}"/>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operador</cp:lastModifiedBy>
  <dcterms:created xsi:type="dcterms:W3CDTF">2016-04-18T16:28:59Z</dcterms:created>
  <dcterms:modified xsi:type="dcterms:W3CDTF">2020-03-27T19:08:14Z</dcterms:modified>
</cp:coreProperties>
</file>