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ICHELLE DELARRUE\2020\Medios de Verificación 4° Trim 2020\S192\"/>
    </mc:Choice>
  </mc:AlternateContent>
  <bookViews>
    <workbookView xWindow="120" yWindow="30" windowWidth="23715" windowHeight="10050"/>
  </bookViews>
  <sheets>
    <sheet name="Análisis " sheetId="3" r:id="rId1"/>
    <sheet name="Resumen" sheetId="2" r:id="rId2"/>
  </sheets>
  <definedNames>
    <definedName name="_xlnm._FilterDatabase" localSheetId="0" hidden="1">'Análisis '!$A$1:$N$11</definedName>
  </definedNames>
  <calcPr calcId="162913"/>
</workbook>
</file>

<file path=xl/calcChain.xml><?xml version="1.0" encoding="utf-8"?>
<calcChain xmlns="http://schemas.openxmlformats.org/spreadsheetml/2006/main">
  <c r="F22" i="2" l="1"/>
  <c r="F23" i="2"/>
  <c r="F24" i="2"/>
  <c r="F25" i="2"/>
  <c r="F26" i="2"/>
  <c r="F27" i="2"/>
  <c r="F28" i="2"/>
  <c r="F21" i="2"/>
  <c r="F13" i="2"/>
  <c r="F12" i="2"/>
  <c r="F11" i="2"/>
  <c r="F10" i="2"/>
  <c r="F9" i="2"/>
  <c r="F8" i="2"/>
  <c r="F7" i="2"/>
  <c r="F6" i="2"/>
  <c r="C14" i="2"/>
  <c r="E14" i="2"/>
  <c r="D14" i="2"/>
  <c r="F14" i="2" l="1"/>
  <c r="M11" i="3"/>
  <c r="L11" i="3"/>
  <c r="M10" i="3"/>
  <c r="L10" i="3"/>
  <c r="M9" i="3"/>
  <c r="L9" i="3"/>
  <c r="L8" i="3"/>
  <c r="M7" i="3"/>
  <c r="L7" i="3"/>
  <c r="M6" i="3"/>
  <c r="L6" i="3"/>
  <c r="M5" i="3"/>
  <c r="L5" i="3"/>
  <c r="L4" i="3"/>
  <c r="M3" i="3"/>
  <c r="L3" i="3"/>
  <c r="M2" i="3"/>
  <c r="L2" i="3"/>
  <c r="E29" i="2" l="1"/>
  <c r="D29" i="2"/>
  <c r="C29" i="2"/>
  <c r="F29" i="2" l="1"/>
</calcChain>
</file>

<file path=xl/sharedStrings.xml><?xml version="1.0" encoding="utf-8"?>
<sst xmlns="http://schemas.openxmlformats.org/spreadsheetml/2006/main" count="87" uniqueCount="60">
  <si>
    <t>Porcentaje de convocatorias publicadas</t>
  </si>
  <si>
    <t>S192</t>
  </si>
  <si>
    <t>Total</t>
  </si>
  <si>
    <t>Programa presupuestario (Modalidad y nombre)</t>
  </si>
  <si>
    <t>Indicadores por tipo de  cumplimiento de la meta</t>
  </si>
  <si>
    <t>Indicadores menores al 80%</t>
  </si>
  <si>
    <t>Indicadores entre 80% y 115%</t>
  </si>
  <si>
    <t>Indicadores mayores al 115%</t>
  </si>
  <si>
    <t>Indicadores por % de  cumplimiento de la meta</t>
  </si>
  <si>
    <t>% Indicadores menores al 80%</t>
  </si>
  <si>
    <t>% Indicadores entre 80% y 115%</t>
  </si>
  <si>
    <t>% Indicadores mayores al 115%</t>
  </si>
  <si>
    <r>
      <rPr>
        <b/>
        <sz val="11"/>
        <color theme="1"/>
        <rFont val="Arial Narrow"/>
        <family val="2"/>
      </rPr>
      <t>F002</t>
    </r>
    <r>
      <rPr>
        <sz val="11"/>
        <color theme="1"/>
        <rFont val="Arial Narrow"/>
        <family val="2"/>
      </rPr>
      <t>: Apoyos institucionales para actividades científicas, tecnológicas y de innovación.</t>
    </r>
  </si>
  <si>
    <r>
      <rPr>
        <b/>
        <sz val="11"/>
        <color theme="1"/>
        <rFont val="Arial Narrow"/>
        <family val="2"/>
      </rPr>
      <t>S190</t>
    </r>
    <r>
      <rPr>
        <sz val="11"/>
        <color theme="1"/>
        <rFont val="Arial Narrow"/>
        <family val="2"/>
      </rPr>
      <t>: Becas de posgrado y otras modalidades de apoyo a la calidad</t>
    </r>
  </si>
  <si>
    <r>
      <rPr>
        <b/>
        <sz val="11"/>
        <color theme="1"/>
        <rFont val="Arial Narrow"/>
        <family val="2"/>
      </rPr>
      <t>S191</t>
    </r>
    <r>
      <rPr>
        <sz val="11"/>
        <color theme="1"/>
        <rFont val="Arial Narrow"/>
        <family val="2"/>
      </rPr>
      <t>: Sistema Nacional de Investigadores</t>
    </r>
  </si>
  <si>
    <r>
      <rPr>
        <b/>
        <sz val="11"/>
        <color theme="1"/>
        <rFont val="Arial Narrow"/>
        <family val="2"/>
      </rPr>
      <t>S192</t>
    </r>
    <r>
      <rPr>
        <sz val="11"/>
        <color theme="1"/>
        <rFont val="Arial Narrow"/>
        <family val="2"/>
      </rPr>
      <t>: Fortalecimiento a nivel sectorial de las capacidades científicas, tecnológicas y de innovación</t>
    </r>
  </si>
  <si>
    <r>
      <rPr>
        <b/>
        <sz val="11"/>
        <color theme="1"/>
        <rFont val="Arial Narrow"/>
        <family val="2"/>
      </rPr>
      <t>S278:</t>
    </r>
    <r>
      <rPr>
        <sz val="11"/>
        <color theme="1"/>
        <rFont val="Arial Narrow"/>
        <family val="2"/>
      </rPr>
      <t xml:space="preserve">  Fomento Regional de las Capacidades Científicas, Tecnológicas y de Innovación</t>
    </r>
  </si>
  <si>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</si>
  <si>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</si>
  <si>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</si>
  <si>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</si>
  <si>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</si>
  <si>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</si>
  <si>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</si>
  <si>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</si>
  <si>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</si>
  <si>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</si>
  <si>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</si>
  <si>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</si>
  <si>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</si>
  <si>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</si>
  <si>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Porcentaje de Informes técnicos enviados a dictaminar respecto de los recibidos</t>
  </si>
  <si>
    <t>Gasto en Investigación Científica y Desarrollo Experimental (GIDE) ejecutado por la Instituciones de Educación Superior (IES) respecto al Producto Interno Bruto (PIB)</t>
  </si>
  <si>
    <t>Tasa ponderada de efectividad de satisfacción de necesidades de fortalecimiento de capacidades en CTI de los Sectores Administrativos de la Administración Pública Federal (APF)</t>
  </si>
  <si>
    <t>Porcentaje de convocatorias de fondos sectoriales que formalizan sus proyectos en tiempo</t>
  </si>
  <si>
    <t>Porcentaje de  convocatorias que dictaminan sus propuestas en tiempo</t>
  </si>
  <si>
    <t>Porcentaje de proyectos  de desarrollo tecnológico e innovación  apoyados económicamente</t>
  </si>
  <si>
    <t>Índice de Generación de Conocimiento y Formación de Recursos Humanos</t>
  </si>
  <si>
    <t>Porcentaje de proyectos  de investigación científica aplicada apoyados económicamente</t>
  </si>
  <si>
    <t>Porcentaje de proyectos  de investigación científica básica apoyados económicamente</t>
  </si>
  <si>
    <r>
      <rPr>
        <b/>
        <sz val="11"/>
        <color theme="1"/>
        <rFont val="Arial Narrow"/>
        <family val="2"/>
      </rPr>
      <t>K010:</t>
    </r>
    <r>
      <rPr>
        <sz val="11"/>
        <color theme="1"/>
        <rFont val="Arial Narrow"/>
        <family val="2"/>
      </rPr>
      <t xml:space="preserve"> Proyectos de infraestructura social de ciencia y tecnología</t>
    </r>
  </si>
  <si>
    <r>
      <rPr>
        <b/>
        <sz val="11"/>
        <color theme="1"/>
        <rFont val="Arial Narrow"/>
        <family val="2"/>
      </rPr>
      <t>P001:</t>
    </r>
    <r>
      <rPr>
        <sz val="11"/>
        <color theme="1"/>
        <rFont val="Arial Narrow"/>
        <family val="2"/>
      </rPr>
      <t xml:space="preserve"> Diseño y evaluación de políticas en ciencia, tecnología e innovación</t>
    </r>
  </si>
  <si>
    <t>verde</t>
  </si>
  <si>
    <t>rojo</t>
  </si>
  <si>
    <t>amarillo</t>
  </si>
  <si>
    <r>
      <t xml:space="preserve">E003: </t>
    </r>
    <r>
      <rPr>
        <sz val="11"/>
        <color theme="1"/>
        <rFont val="Arial Narrow"/>
        <family val="2"/>
      </rPr>
      <t>Investigación científica, desarrollo e innovación</t>
    </r>
  </si>
  <si>
    <t>Causa: Se alcanza la meta. Sin embargo, se debe considerar lo siguiente: El último dato duro de GIDEIES = 39,344,610.98 (año 2016), el dato estimado para 2020 es de 37201638.74. La diferencia entre el GIDE IES 2016 se debe a los ajustes realizados debido a los complementos. Se consideraron cifras registradas en la ESIDET 2017 con información complementaria que capta el INEGI de ramas industriales de interés nacional, por lo tanto, se realizó un ajuste a los datos registrados en 2014, 2015 y 2016. Se mantiene el dato del PIB estimado por SHCP para 2020 (mayo de 2020), el cual es 24333531487.</t>
  </si>
  <si>
    <t xml:space="preserve">Causa: Con el fin de acelerar el proceso de extinción de los fideicomisos del Pp S192, se agilizaron las ministraciones de aquellos proyectos de desarrollo tecnológico en curso. Si bien, la meta estuvo por debajo de lo proyectado, al número de proyectos apoyados se incrementó, lo cual se puede reflejar en los numeradores y denominadores. </t>
  </si>
  <si>
    <t xml:space="preserve">Causa: Si bien la meta alcanzada fue menor de los esperado, los entregables reportados por los Responsables Técnicos de los proyectos concluidos en el año, superaron lo estimado. </t>
  </si>
  <si>
    <t xml:space="preserve">Causa: De conformidad con el proceso de extinción de Fideicomisos que comenzó en 2020, no se emitieron nuevas convocatorias, y la operación de los Fondos se centró en cerrar aquellos proyectos que permanecieran vigentes. </t>
  </si>
  <si>
    <t>Causa: Se incrementaron sustancialmente los poyos a ciencia básica, por lo que el número de proyectos subvencionados aumentó considerablemente. De ahí la diferencia entre los numeradores y denominadores alcanzados y planeados.</t>
  </si>
  <si>
    <t>Causa: De conformidad con el proceso de extinción de Fideicomisos que comenzó en 2020, no se emitieron nuevas convocatorias, y la operación de los Fondos se centró en cerrar aquellos proyectos que permanecieran vigentes</t>
  </si>
  <si>
    <t xml:space="preserve">Causa: Si bien se estuvo cerca de cumplir la meta establecida, la diferencia radicó en que los sujetos de apoyo de varios Fondos solicitaron una prórroga para el envío de sus informes, a consecuencia de la contingencia sanitaria producida por el Covid19.  </t>
  </si>
  <si>
    <t xml:space="preserve">Causa: Los entregables reportados por los Responsables Técnicos de los proyectos concluidos en el año, superaron lo estimado. Esto como consecuencia del aumento a los proyectos de Ciencia Básica. </t>
  </si>
  <si>
    <t xml:space="preserve">Causa: Con el fin de acelerar el proceso de extinción de los fideicomisos del Pp S192, se agilizaron las ministraciones de aquellos proyectos de ciencia aplicada en curso. Si bien, la meta estuvo por debajo de lo proyectado, al número de proyectos apoyados se incrementó, lo cual se puede reflejar en los numeradores y denominadores. </t>
  </si>
  <si>
    <t>NO</t>
  </si>
  <si>
    <t>Cuadro 1: Cumplimiento de las metas al cuarto trimestre de 2020 de los Indicadores de las MIR del CONACYT</t>
  </si>
  <si>
    <r>
      <rPr>
        <b/>
        <sz val="11"/>
        <color theme="1"/>
        <rFont val="Arial Narrow"/>
        <family val="2"/>
      </rPr>
      <t>S192</t>
    </r>
    <r>
      <rPr>
        <sz val="11"/>
        <color theme="1"/>
        <rFont val="Arial Narrow"/>
        <family val="2"/>
      </rPr>
      <t>: Fortalecimiento a nivel sectorial de las capacidades científicas, tecnológicas y de innovación *</t>
    </r>
  </si>
  <si>
    <t>*En el ejercicio fiscal 2020  con el proceso de extinción de Fideicomisos que comenzó en 2020, no se emitieron nuevas convocatorias, y la operación de los Fondos se centró en cerrar aquellos proyectos que permanecieran vigentes, sin embargo se alcanzó la meta establecida en el indicador.</t>
  </si>
  <si>
    <t>Cuadro 2: Porcentaje de Cumplimiento de las metas al cuarto trimestre de 2020 de los Indicadores de las MIR del CONACYT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</si>
</sst>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Red]#,##0.00"/>
  </numFmts>
  <fonts count="10" x14ac:knownFonts="1">
    <font>
      <sz val="11"/>
      <color theme="1"/>
      <name val="Calibri"/>
      <family val="2"/>
      <scheme val="minor"/>
    </font>
    <font>
      <sz val="11"/>
      <color theme="1"/>
      <name val="Calibri"/>
      <family val="2"/>
      <scheme val="minor"/>
    </font>
    <font>
      <sz val="11"/>
      <color theme="1"/>
      <name val="Arial Narrow"/>
      <family val="2"/>
    </font>
    <font>
      <b/>
      <sz val="17"/>
      <color theme="1"/>
      <name val="Arial Narrow"/>
      <family val="2"/>
    </font>
    <font>
      <b/>
      <sz val="12"/>
      <color theme="0"/>
      <name val="Arial Narrow"/>
      <family val="2"/>
    </font>
    <font>
      <b/>
      <sz val="11"/>
      <color theme="1"/>
      <name val="Arial Narrow"/>
      <family val="2"/>
    </font>
    <font>
      <sz val="10"/>
      <color theme="1"/>
      <name val="Arial Narrow"/>
      <family val="2"/>
    </font>
    <font>
      <b/>
      <sz val="12"/>
      <color theme="1"/>
      <name val="Arial Narrow"/>
      <family val="2"/>
    </font>
    <font>
      <b/>
      <sz val="10"/>
      <color theme="0"/>
      <name val="Arial"/>
      <family val="2"/>
    </font>
    <font>
      <sz val="1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rgb="FF002060"/>
        <bgColor indexed="64"/>
      </patternFill>
    </fill>
    <fill>
      <patternFill patternType="solid">
        <fgColor theme="0" tint="-0.499984740745262"/>
        <bgColor indexed="64"/>
      </patternFill>
    </fill>
    <fill>
      <patternFill patternType="solid">
        <fgColor theme="1" tint="0.499984740745262"/>
        <bgColor indexed="64"/>
      </patternFill>
    </fill>
  </fills>
  <borders count="5">
    <border>
      <left/>
      <right/>
      <top/>
      <bottom/>
      <diagonal/>
    </border>
    <border>
      <left/>
      <right/>
      <top style="medium">
        <color auto="1"/>
      </top>
      <bottom/>
      <diagonal/>
    </border>
    <border>
      <left/>
      <right/>
      <top/>
      <bottom style="medium">
        <color auto="1"/>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7">
    <xf numFmtId="0" fontId="0" fillId="0" borderId="0" xfId="0"/>
    <xf numFmtId="0" fontId="2" fillId="2" borderId="0" xfId="0" applyFont="1" applyFill="1"/>
    <xf numFmtId="0" fontId="3" fillId="2" borderId="0" xfId="0" applyFont="1" applyFill="1" applyAlignment="1">
      <alignment horizontal="center" vertical="center" wrapText="1"/>
    </xf>
    <xf numFmtId="0" fontId="2" fillId="2" borderId="0" xfId="0" applyFont="1" applyFill="1" applyAlignment="1">
      <alignment horizontal="left" vertical="center" wrapText="1"/>
    </xf>
    <xf numFmtId="0" fontId="7" fillId="2" borderId="3" xfId="0" applyFont="1" applyFill="1" applyBorder="1"/>
    <xf numFmtId="0" fontId="7" fillId="2" borderId="3" xfId="0" applyFont="1" applyFill="1" applyBorder="1" applyAlignment="1">
      <alignment horizontal="center"/>
    </xf>
    <xf numFmtId="164" fontId="0" fillId="0" borderId="0" xfId="0" applyNumberFormat="1"/>
    <xf numFmtId="0" fontId="6" fillId="2" borderId="0" xfId="0" applyFont="1" applyFill="1" applyAlignment="1">
      <alignment horizontal="center" vertical="center"/>
    </xf>
    <xf numFmtId="0" fontId="4" fillId="3" borderId="2" xfId="0" applyFont="1" applyFill="1" applyBorder="1" applyAlignment="1">
      <alignment horizontal="center" vertical="center" wrapText="1"/>
    </xf>
    <xf numFmtId="10" fontId="7" fillId="2" borderId="3" xfId="1" applyNumberFormat="1" applyFont="1" applyFill="1" applyBorder="1" applyAlignment="1">
      <alignment horizontal="center"/>
    </xf>
    <xf numFmtId="0" fontId="8" fillId="4" borderId="4" xfId="0" applyFont="1" applyFill="1" applyBorder="1" applyAlignment="1" applyProtection="1">
      <alignment horizontal="center" vertical="center" wrapText="1"/>
    </xf>
    <xf numFmtId="3" fontId="8" fillId="4" borderId="4" xfId="0" applyNumberFormat="1" applyFont="1" applyFill="1" applyBorder="1" applyAlignment="1" applyProtection="1">
      <alignment horizontal="center" vertical="center" wrapText="1"/>
    </xf>
    <xf numFmtId="0" fontId="0" fillId="2" borderId="4" xfId="0" applyFill="1" applyBorder="1" applyAlignment="1">
      <alignment vertical="center" wrapText="1"/>
    </xf>
    <xf numFmtId="0" fontId="0" fillId="0" borderId="4" xfId="0" applyFill="1" applyBorder="1" applyAlignment="1">
      <alignment vertical="center" wrapText="1"/>
    </xf>
    <xf numFmtId="4" fontId="0" fillId="0" borderId="4" xfId="0" applyNumberFormat="1" applyBorder="1"/>
    <xf numFmtId="4" fontId="0" fillId="0" borderId="4" xfId="0" applyNumberFormat="1" applyFill="1" applyBorder="1"/>
    <xf numFmtId="0" fontId="0" fillId="0" borderId="4" xfId="0" applyBorder="1" applyAlignment="1">
      <alignment wrapText="1"/>
    </xf>
    <xf numFmtId="165" fontId="9" fillId="0" borderId="4" xfId="1" applyNumberFormat="1" applyFont="1" applyFill="1" applyBorder="1"/>
    <xf numFmtId="165" fontId="9" fillId="0" borderId="4" xfId="0" applyNumberFormat="1" applyFont="1" applyFill="1" applyBorder="1"/>
    <xf numFmtId="0" fontId="0" fillId="5" borderId="4" xfId="0" applyFill="1" applyBorder="1" applyAlignment="1">
      <alignment vertical="center" wrapText="1"/>
    </xf>
    <xf numFmtId="4" fontId="0" fillId="5" borderId="4" xfId="0" applyNumberFormat="1" applyFill="1" applyBorder="1"/>
    <xf numFmtId="165" fontId="9" fillId="5" borderId="4" xfId="1" applyNumberFormat="1" applyFont="1" applyFill="1" applyBorder="1"/>
    <xf numFmtId="165" fontId="9" fillId="5" borderId="4" xfId="0" applyNumberFormat="1" applyFont="1" applyFill="1" applyBorder="1"/>
    <xf numFmtId="0" fontId="5" fillId="2" borderId="0" xfId="0" applyFont="1" applyFill="1" applyAlignment="1">
      <alignment horizontal="left" vertical="center" wrapText="1"/>
    </xf>
    <xf numFmtId="10" fontId="6" fillId="2" borderId="0" xfId="1" applyNumberFormat="1" applyFont="1" applyFill="1" applyAlignment="1">
      <alignment horizontal="center" vertical="center"/>
    </xf>
    <xf numFmtId="0" fontId="0" fillId="0" borderId="4" xfId="0" applyFill="1" applyBorder="1" applyAlignment="1">
      <alignment wrapText="1"/>
    </xf>
    <xf numFmtId="0" fontId="0" fillId="0" borderId="0" xfId="0" applyFill="1"/>
    <xf numFmtId="0" fontId="0" fillId="6" borderId="4" xfId="0" applyFill="1" applyBorder="1" applyAlignment="1">
      <alignment vertical="center" wrapText="1"/>
    </xf>
    <xf numFmtId="4" fontId="0" fillId="6" borderId="4" xfId="0" applyNumberFormat="1" applyFill="1" applyBorder="1"/>
    <xf numFmtId="165" fontId="9" fillId="6" borderId="4" xfId="1" applyNumberFormat="1" applyFont="1" applyFill="1" applyBorder="1"/>
    <xf numFmtId="165" fontId="9" fillId="6" borderId="4" xfId="0" applyNumberFormat="1" applyFont="1" applyFill="1" applyBorder="1"/>
    <xf numFmtId="0" fontId="0" fillId="6" borderId="4" xfId="0" applyFill="1" applyBorder="1" applyAlignment="1">
      <alignment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3" fillId="2" borderId="0" xfId="0" applyFont="1" applyFill="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abSelected="1" zoomScale="80" zoomScaleNormal="80" workbookViewId="0">
      <pane xSplit="2" ySplit="1" topLeftCell="C2" activePane="bottomRight" state="frozen"/>
      <selection pane="topRight" activeCell="C1" sqref="C1"/>
      <selection pane="bottomLeft" activeCell="A2" sqref="A2"/>
      <selection pane="bottomRight" activeCell="B16" sqref="B16"/>
    </sheetView>
  </sheetViews>
  <sheetFormatPr baseColWidth="10" defaultRowHeight="16.5" customHeight="1" x14ac:dyDescent="0.25"/>
  <cols>
    <col min="1" max="1" width="15.7109375" customWidth="1"/>
    <col min="2" max="2" width="29" bestFit="1" customWidth="1"/>
    <col min="3" max="3" width="17.85546875" customWidth="1"/>
    <col min="4" max="5" width="16.28515625" customWidth="1"/>
    <col min="6" max="6" width="14.42578125" customWidth="1"/>
    <col min="7" max="7" width="16.28515625" customWidth="1"/>
    <col min="8" max="8" width="17.42578125" customWidth="1"/>
    <col min="9" max="9" width="15.42578125" customWidth="1"/>
    <col min="10" max="10" width="16.28515625" customWidth="1"/>
    <col min="11" max="11" width="19.140625" customWidth="1"/>
    <col min="12" max="12" width="15.85546875" customWidth="1"/>
    <col min="13" max="13" width="18.7109375" customWidth="1"/>
    <col min="14" max="14" width="50.85546875" customWidth="1"/>
    <col min="15" max="16" width="0" hidden="1" customWidth="1"/>
  </cols>
  <sheetData>
    <row r="1" spans="1:16" ht="63.75" x14ac:dyDescent="0.25">
      <c r="A1" s="10" t="s">
        <v>17</v>
      </c>
      <c r="B1" s="10" t="s">
        <v>18</v>
      </c>
      <c r="C1" s="10" t="s">
        <v>19</v>
      </c>
      <c r="D1" s="11" t="s">
        <v>20</v>
      </c>
      <c r="E1" s="11" t="s">
        <v>21</v>
      </c>
      <c r="F1" s="10" t="s">
        <v>22</v>
      </c>
      <c r="G1" s="11" t="s">
        <v>23</v>
      </c>
      <c r="H1" s="11" t="s">
        <v>24</v>
      </c>
      <c r="I1" s="10" t="s">
        <v>25</v>
      </c>
      <c r="J1" s="10" t="s">
        <v>26</v>
      </c>
      <c r="K1" s="10" t="s">
        <v>27</v>
      </c>
      <c r="L1" s="10" t="s">
        <v>28</v>
      </c>
      <c r="M1" s="10" t="s">
        <v>29</v>
      </c>
      <c r="N1" s="10" t="s">
        <v>30</v>
      </c>
      <c r="P1" s="26"/>
    </row>
    <row r="2" spans="1:16" ht="91.5" customHeight="1" x14ac:dyDescent="0.25">
      <c r="A2" s="12" t="s">
        <v>1</v>
      </c>
      <c r="B2" s="13" t="s">
        <v>33</v>
      </c>
      <c r="C2" s="14">
        <v>77.760000000000005</v>
      </c>
      <c r="D2" s="14"/>
      <c r="E2" s="14"/>
      <c r="F2" s="14">
        <v>87.94</v>
      </c>
      <c r="G2" s="14"/>
      <c r="H2" s="14"/>
      <c r="I2" s="14">
        <v>84.42</v>
      </c>
      <c r="J2" s="14"/>
      <c r="K2" s="14"/>
      <c r="L2" s="17">
        <f t="shared" ref="L2:L11" si="0">+(I2/C2)*100</f>
        <v>108.56481481481481</v>
      </c>
      <c r="M2" s="18">
        <f t="shared" ref="M2:M11" si="1">+(I2/F2)*100</f>
        <v>95.997270866499889</v>
      </c>
      <c r="N2" s="25" t="s">
        <v>48</v>
      </c>
      <c r="O2" t="s">
        <v>42</v>
      </c>
    </row>
    <row r="3" spans="1:16" ht="91.5" customHeight="1" x14ac:dyDescent="0.25">
      <c r="A3" s="27" t="s">
        <v>1</v>
      </c>
      <c r="B3" s="27" t="s">
        <v>34</v>
      </c>
      <c r="C3" s="28">
        <v>77.78</v>
      </c>
      <c r="D3" s="28">
        <v>21</v>
      </c>
      <c r="E3" s="28">
        <v>27</v>
      </c>
      <c r="F3" s="28">
        <v>100</v>
      </c>
      <c r="G3" s="28">
        <v>1</v>
      </c>
      <c r="H3" s="28">
        <v>1</v>
      </c>
      <c r="I3" s="28">
        <v>0</v>
      </c>
      <c r="J3" s="28">
        <v>0</v>
      </c>
      <c r="K3" s="28">
        <v>0</v>
      </c>
      <c r="L3" s="29">
        <f t="shared" si="0"/>
        <v>0</v>
      </c>
      <c r="M3" s="30">
        <f t="shared" si="1"/>
        <v>0</v>
      </c>
      <c r="N3" s="31" t="s">
        <v>49</v>
      </c>
      <c r="O3" t="s">
        <v>43</v>
      </c>
    </row>
    <row r="4" spans="1:16" ht="91.5" customHeight="1" x14ac:dyDescent="0.25">
      <c r="A4" s="27" t="s">
        <v>1</v>
      </c>
      <c r="B4" s="27" t="s">
        <v>35</v>
      </c>
      <c r="C4" s="28">
        <v>76.67</v>
      </c>
      <c r="D4" s="28">
        <v>23</v>
      </c>
      <c r="E4" s="28">
        <v>30</v>
      </c>
      <c r="F4" s="28">
        <v>0</v>
      </c>
      <c r="G4" s="28">
        <v>0</v>
      </c>
      <c r="H4" s="28">
        <v>0</v>
      </c>
      <c r="I4" s="28">
        <v>0</v>
      </c>
      <c r="J4" s="28">
        <v>0</v>
      </c>
      <c r="K4" s="28">
        <v>0</v>
      </c>
      <c r="L4" s="29">
        <f t="shared" si="0"/>
        <v>0</v>
      </c>
      <c r="M4" s="30">
        <v>100</v>
      </c>
      <c r="N4" s="31" t="s">
        <v>51</v>
      </c>
      <c r="O4" t="s">
        <v>42</v>
      </c>
    </row>
    <row r="5" spans="1:16" ht="102.75" customHeight="1" x14ac:dyDescent="0.25">
      <c r="A5" s="12" t="s">
        <v>1</v>
      </c>
      <c r="B5" s="13" t="s">
        <v>31</v>
      </c>
      <c r="C5" s="15">
        <v>100.25</v>
      </c>
      <c r="D5" s="15">
        <v>1187</v>
      </c>
      <c r="E5" s="15">
        <v>1184</v>
      </c>
      <c r="F5" s="14">
        <v>103.9</v>
      </c>
      <c r="G5" s="14">
        <v>426</v>
      </c>
      <c r="H5" s="14">
        <v>410</v>
      </c>
      <c r="I5" s="14">
        <v>101.81</v>
      </c>
      <c r="J5" s="14">
        <v>394</v>
      </c>
      <c r="K5" s="14">
        <v>387</v>
      </c>
      <c r="L5" s="17">
        <f t="shared" si="0"/>
        <v>101.55610972568579</v>
      </c>
      <c r="M5" s="18">
        <f t="shared" si="1"/>
        <v>97.988450433108753</v>
      </c>
      <c r="N5" s="16" t="s">
        <v>52</v>
      </c>
      <c r="O5" t="s">
        <v>42</v>
      </c>
    </row>
    <row r="6" spans="1:16" ht="102.75" hidden="1" customHeight="1" x14ac:dyDescent="0.25">
      <c r="A6" s="12" t="s">
        <v>1</v>
      </c>
      <c r="B6" s="13" t="s">
        <v>32</v>
      </c>
      <c r="C6" s="15">
        <v>0.15</v>
      </c>
      <c r="D6" s="15"/>
      <c r="E6" s="15"/>
      <c r="F6" s="14">
        <v>0.15</v>
      </c>
      <c r="G6" s="14"/>
      <c r="H6" s="14"/>
      <c r="I6" s="14">
        <v>0.15</v>
      </c>
      <c r="J6" s="14"/>
      <c r="K6" s="14"/>
      <c r="L6" s="17">
        <f t="shared" si="0"/>
        <v>100</v>
      </c>
      <c r="M6" s="18">
        <f t="shared" si="1"/>
        <v>100</v>
      </c>
      <c r="N6" s="16" t="s">
        <v>46</v>
      </c>
      <c r="O6" t="s">
        <v>55</v>
      </c>
    </row>
    <row r="7" spans="1:16" ht="102.75" customHeight="1" x14ac:dyDescent="0.25">
      <c r="A7" s="13" t="s">
        <v>1</v>
      </c>
      <c r="B7" s="13" t="s">
        <v>36</v>
      </c>
      <c r="C7" s="15">
        <v>11.33</v>
      </c>
      <c r="D7" s="15">
        <v>368</v>
      </c>
      <c r="E7" s="15">
        <v>3247</v>
      </c>
      <c r="F7" s="15">
        <v>13.02</v>
      </c>
      <c r="G7" s="15">
        <v>53</v>
      </c>
      <c r="H7" s="15">
        <v>407</v>
      </c>
      <c r="I7" s="15">
        <v>6.67</v>
      </c>
      <c r="J7" s="15">
        <v>223</v>
      </c>
      <c r="K7" s="15">
        <v>3341</v>
      </c>
      <c r="L7" s="17">
        <f t="shared" si="0"/>
        <v>58.870255957634598</v>
      </c>
      <c r="M7" s="18">
        <f t="shared" si="1"/>
        <v>51.22887864823349</v>
      </c>
      <c r="N7" s="25" t="s">
        <v>47</v>
      </c>
      <c r="O7" t="s">
        <v>43</v>
      </c>
    </row>
    <row r="8" spans="1:16" ht="102.75" customHeight="1" x14ac:dyDescent="0.25">
      <c r="A8" s="19" t="s">
        <v>1</v>
      </c>
      <c r="B8" s="27" t="s">
        <v>0</v>
      </c>
      <c r="C8" s="20">
        <v>100</v>
      </c>
      <c r="D8" s="20">
        <v>30</v>
      </c>
      <c r="E8" s="20">
        <v>30</v>
      </c>
      <c r="F8" s="20">
        <v>0</v>
      </c>
      <c r="G8" s="20">
        <v>0</v>
      </c>
      <c r="H8" s="20">
        <v>0</v>
      </c>
      <c r="I8" s="20">
        <v>0</v>
      </c>
      <c r="J8" s="20">
        <v>0</v>
      </c>
      <c r="K8" s="20">
        <v>0</v>
      </c>
      <c r="L8" s="21">
        <f t="shared" si="0"/>
        <v>0</v>
      </c>
      <c r="M8" s="22">
        <v>100</v>
      </c>
      <c r="N8" s="31" t="s">
        <v>49</v>
      </c>
      <c r="O8" t="s">
        <v>42</v>
      </c>
    </row>
    <row r="9" spans="1:16" ht="102.75" customHeight="1" x14ac:dyDescent="0.25">
      <c r="A9" s="12" t="s">
        <v>1</v>
      </c>
      <c r="B9" s="13" t="s">
        <v>37</v>
      </c>
      <c r="C9" s="15">
        <v>0.55000000000000004</v>
      </c>
      <c r="D9" s="15"/>
      <c r="E9" s="15"/>
      <c r="F9" s="14">
        <v>0.61</v>
      </c>
      <c r="G9" s="14"/>
      <c r="H9" s="14"/>
      <c r="I9" s="14">
        <v>0.77</v>
      </c>
      <c r="J9" s="14"/>
      <c r="K9" s="14"/>
      <c r="L9" s="17">
        <f t="shared" si="0"/>
        <v>140</v>
      </c>
      <c r="M9" s="18">
        <f t="shared" si="1"/>
        <v>126.22950819672131</v>
      </c>
      <c r="N9" s="25" t="s">
        <v>53</v>
      </c>
      <c r="O9" t="s">
        <v>44</v>
      </c>
    </row>
    <row r="10" spans="1:16" ht="102.75" customHeight="1" x14ac:dyDescent="0.25">
      <c r="A10" s="12" t="s">
        <v>1</v>
      </c>
      <c r="B10" s="13" t="s">
        <v>39</v>
      </c>
      <c r="C10" s="15">
        <v>70.680000000000007</v>
      </c>
      <c r="D10" s="15">
        <v>2295</v>
      </c>
      <c r="E10" s="15">
        <v>3247</v>
      </c>
      <c r="F10" s="14">
        <v>71.25</v>
      </c>
      <c r="G10" s="14">
        <v>290</v>
      </c>
      <c r="H10" s="14">
        <v>407</v>
      </c>
      <c r="I10" s="14">
        <v>84.68</v>
      </c>
      <c r="J10" s="14">
        <v>2829</v>
      </c>
      <c r="K10" s="14">
        <v>3341</v>
      </c>
      <c r="L10" s="17">
        <f t="shared" si="0"/>
        <v>119.80758347481606</v>
      </c>
      <c r="M10" s="18">
        <f t="shared" si="1"/>
        <v>118.84912280701757</v>
      </c>
      <c r="N10" s="25" t="s">
        <v>50</v>
      </c>
      <c r="O10" t="s">
        <v>44</v>
      </c>
    </row>
    <row r="11" spans="1:16" ht="102.75" customHeight="1" x14ac:dyDescent="0.25">
      <c r="A11" s="13" t="s">
        <v>1</v>
      </c>
      <c r="B11" s="13" t="s">
        <v>38</v>
      </c>
      <c r="C11" s="15">
        <v>17.149999999999999</v>
      </c>
      <c r="D11" s="15">
        <v>557</v>
      </c>
      <c r="E11" s="15">
        <v>3247</v>
      </c>
      <c r="F11" s="15">
        <v>15.72</v>
      </c>
      <c r="G11" s="15">
        <v>64</v>
      </c>
      <c r="H11" s="15">
        <v>407</v>
      </c>
      <c r="I11" s="15">
        <v>7.48</v>
      </c>
      <c r="J11" s="15">
        <v>250</v>
      </c>
      <c r="K11" s="15">
        <v>3341</v>
      </c>
      <c r="L11" s="17">
        <f t="shared" si="0"/>
        <v>43.615160349854229</v>
      </c>
      <c r="M11" s="18">
        <f t="shared" si="1"/>
        <v>47.582697201017815</v>
      </c>
      <c r="N11" s="25" t="s">
        <v>54</v>
      </c>
      <c r="O11" t="s">
        <v>43</v>
      </c>
    </row>
  </sheetData>
  <autoFilter ref="A1:N1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4"/>
  <sheetViews>
    <sheetView topLeftCell="A7" zoomScale="80" zoomScaleNormal="80" workbookViewId="0">
      <selection activeCell="H12" sqref="H12"/>
    </sheetView>
  </sheetViews>
  <sheetFormatPr baseColWidth="10" defaultRowHeight="15" x14ac:dyDescent="0.25"/>
  <cols>
    <col min="2" max="2" width="55.28515625" customWidth="1"/>
    <col min="3" max="3" width="29.5703125" customWidth="1"/>
    <col min="4" max="4" width="28.5703125" customWidth="1"/>
    <col min="5" max="5" width="24" customWidth="1"/>
    <col min="6" max="6" width="31.7109375" customWidth="1"/>
  </cols>
  <sheetData>
    <row r="1" spans="2:6" ht="16.5" x14ac:dyDescent="0.3">
      <c r="B1" s="1"/>
      <c r="C1" s="1"/>
      <c r="D1" s="1"/>
      <c r="E1" s="1"/>
      <c r="F1" s="1"/>
    </row>
    <row r="2" spans="2:6" ht="22.5" x14ac:dyDescent="0.25">
      <c r="B2" s="36" t="s">
        <v>56</v>
      </c>
      <c r="C2" s="36"/>
      <c r="D2" s="36"/>
      <c r="E2" s="36"/>
      <c r="F2" s="36"/>
    </row>
    <row r="3" spans="2:6" ht="23.25" thickBot="1" x14ac:dyDescent="0.3">
      <c r="B3" s="2"/>
      <c r="C3" s="2"/>
      <c r="D3" s="2"/>
      <c r="E3" s="2"/>
      <c r="F3" s="2"/>
    </row>
    <row r="4" spans="2:6" ht="15.75" x14ac:dyDescent="0.25">
      <c r="B4" s="32" t="s">
        <v>3</v>
      </c>
      <c r="C4" s="34" t="s">
        <v>4</v>
      </c>
      <c r="D4" s="34"/>
      <c r="E4" s="34"/>
      <c r="F4" s="34" t="s">
        <v>2</v>
      </c>
    </row>
    <row r="5" spans="2:6" ht="32.25" thickBot="1" x14ac:dyDescent="0.3">
      <c r="B5" s="33"/>
      <c r="C5" s="8" t="s">
        <v>5</v>
      </c>
      <c r="D5" s="8" t="s">
        <v>6</v>
      </c>
      <c r="E5" s="8" t="s">
        <v>7</v>
      </c>
      <c r="F5" s="35"/>
    </row>
    <row r="6" spans="2:6" ht="16.5" x14ac:dyDescent="0.25">
      <c r="B6" s="23" t="s">
        <v>45</v>
      </c>
      <c r="C6" s="7"/>
      <c r="D6" s="7">
        <v>9</v>
      </c>
      <c r="E6" s="7">
        <v>3</v>
      </c>
      <c r="F6" s="7">
        <f t="shared" ref="F6:F13" si="0">SUM(C6:E6)</f>
        <v>12</v>
      </c>
    </row>
    <row r="7" spans="2:6" ht="33" x14ac:dyDescent="0.25">
      <c r="B7" s="3" t="s">
        <v>12</v>
      </c>
      <c r="C7" s="7"/>
      <c r="D7" s="7">
        <v>3</v>
      </c>
      <c r="E7" s="7">
        <v>3</v>
      </c>
      <c r="F7" s="7">
        <f t="shared" si="0"/>
        <v>6</v>
      </c>
    </row>
    <row r="8" spans="2:6" ht="16.5" x14ac:dyDescent="0.25">
      <c r="B8" s="3" t="s">
        <v>40</v>
      </c>
      <c r="C8" s="7"/>
      <c r="D8" s="7">
        <v>5</v>
      </c>
      <c r="E8" s="7"/>
      <c r="F8" s="7">
        <f t="shared" si="0"/>
        <v>5</v>
      </c>
    </row>
    <row r="9" spans="2:6" ht="33" x14ac:dyDescent="0.25">
      <c r="B9" s="3" t="s">
        <v>41</v>
      </c>
      <c r="C9" s="7">
        <v>1</v>
      </c>
      <c r="D9" s="7">
        <v>7</v>
      </c>
      <c r="E9" s="7">
        <v>1</v>
      </c>
      <c r="F9" s="7">
        <f t="shared" si="0"/>
        <v>9</v>
      </c>
    </row>
    <row r="10" spans="2:6" ht="33" x14ac:dyDescent="0.25">
      <c r="B10" s="3" t="s">
        <v>13</v>
      </c>
      <c r="C10" s="7"/>
      <c r="D10" s="7">
        <v>8</v>
      </c>
      <c r="E10" s="7"/>
      <c r="F10" s="7">
        <f t="shared" si="0"/>
        <v>8</v>
      </c>
    </row>
    <row r="11" spans="2:6" ht="34.5" customHeight="1" x14ac:dyDescent="0.25">
      <c r="B11" s="3" t="s">
        <v>14</v>
      </c>
      <c r="C11" s="7">
        <v>1</v>
      </c>
      <c r="D11" s="7">
        <v>11</v>
      </c>
      <c r="E11" s="7"/>
      <c r="F11" s="7">
        <f t="shared" si="0"/>
        <v>12</v>
      </c>
    </row>
    <row r="12" spans="2:6" ht="33" x14ac:dyDescent="0.25">
      <c r="B12" s="3" t="s">
        <v>15</v>
      </c>
      <c r="C12" s="7">
        <v>3</v>
      </c>
      <c r="D12" s="7">
        <v>4</v>
      </c>
      <c r="E12" s="7">
        <v>2</v>
      </c>
      <c r="F12" s="7">
        <f t="shared" si="0"/>
        <v>9</v>
      </c>
    </row>
    <row r="13" spans="2:6" ht="33" x14ac:dyDescent="0.25">
      <c r="B13" s="3" t="s">
        <v>16</v>
      </c>
      <c r="C13" s="7">
        <v>1</v>
      </c>
      <c r="D13" s="7">
        <v>4</v>
      </c>
      <c r="E13" s="7">
        <v>2</v>
      </c>
      <c r="F13" s="7">
        <f t="shared" si="0"/>
        <v>7</v>
      </c>
    </row>
    <row r="14" spans="2:6" ht="15.75" x14ac:dyDescent="0.25">
      <c r="B14" s="4" t="s">
        <v>2</v>
      </c>
      <c r="C14" s="5">
        <f>SUM(C6:C13)</f>
        <v>6</v>
      </c>
      <c r="D14" s="5">
        <f>SUM(D6:D13)</f>
        <v>51</v>
      </c>
      <c r="E14" s="5">
        <f>SUM(E6:E13)</f>
        <v>11</v>
      </c>
      <c r="F14" s="5">
        <f>SUM(F6:F13)</f>
        <v>68</v>
      </c>
    </row>
    <row r="15" spans="2:6" ht="16.5" x14ac:dyDescent="0.3">
      <c r="B15" s="1"/>
      <c r="C15" s="1"/>
      <c r="D15" s="1"/>
      <c r="E15" s="1"/>
      <c r="F15" s="1"/>
    </row>
    <row r="16" spans="2:6" ht="16.5" x14ac:dyDescent="0.3">
      <c r="B16" s="1"/>
      <c r="C16" s="1"/>
      <c r="D16" s="1"/>
      <c r="E16" s="1"/>
      <c r="F16" s="1"/>
    </row>
    <row r="17" spans="2:6" ht="22.5" x14ac:dyDescent="0.25">
      <c r="B17" s="36" t="s">
        <v>59</v>
      </c>
      <c r="C17" s="36"/>
      <c r="D17" s="36"/>
      <c r="E17" s="36"/>
      <c r="F17" s="36"/>
    </row>
    <row r="18" spans="2:6" ht="23.25" thickBot="1" x14ac:dyDescent="0.3">
      <c r="B18" s="2"/>
      <c r="C18" s="2"/>
      <c r="D18" s="2"/>
      <c r="E18" s="2"/>
      <c r="F18" s="2"/>
    </row>
    <row r="19" spans="2:6" ht="15.75" x14ac:dyDescent="0.25">
      <c r="B19" s="32" t="s">
        <v>3</v>
      </c>
      <c r="C19" s="34" t="s">
        <v>8</v>
      </c>
      <c r="D19" s="34"/>
      <c r="E19" s="34"/>
      <c r="F19" s="34" t="s">
        <v>2</v>
      </c>
    </row>
    <row r="20" spans="2:6" ht="32.25" thickBot="1" x14ac:dyDescent="0.3">
      <c r="B20" s="33"/>
      <c r="C20" s="8" t="s">
        <v>9</v>
      </c>
      <c r="D20" s="8" t="s">
        <v>10</v>
      </c>
      <c r="E20" s="8" t="s">
        <v>11</v>
      </c>
      <c r="F20" s="35"/>
    </row>
    <row r="21" spans="2:6" ht="16.5" x14ac:dyDescent="0.25">
      <c r="B21" s="23" t="s">
        <v>45</v>
      </c>
      <c r="C21" s="24"/>
      <c r="D21" s="24">
        <v>0.75</v>
      </c>
      <c r="E21" s="24">
        <v>0.25</v>
      </c>
      <c r="F21" s="24">
        <f>SUM(C21:E21)</f>
        <v>1</v>
      </c>
    </row>
    <row r="22" spans="2:6" ht="60" customHeight="1" x14ac:dyDescent="0.25">
      <c r="B22" s="3" t="s">
        <v>12</v>
      </c>
      <c r="C22" s="24"/>
      <c r="D22" s="24">
        <v>0.5</v>
      </c>
      <c r="E22" s="24">
        <v>0.5</v>
      </c>
      <c r="F22" s="24">
        <f t="shared" ref="F22:F28" si="1">SUM(C22:E22)</f>
        <v>1</v>
      </c>
    </row>
    <row r="23" spans="2:6" ht="32.25" customHeight="1" x14ac:dyDescent="0.25">
      <c r="B23" s="3" t="s">
        <v>40</v>
      </c>
      <c r="C23" s="24"/>
      <c r="D23" s="24">
        <v>1</v>
      </c>
      <c r="E23" s="24"/>
      <c r="F23" s="24">
        <f t="shared" si="1"/>
        <v>1</v>
      </c>
    </row>
    <row r="24" spans="2:6" ht="32.25" customHeight="1" x14ac:dyDescent="0.25">
      <c r="B24" s="3" t="s">
        <v>41</v>
      </c>
      <c r="C24" s="24">
        <v>0.1111</v>
      </c>
      <c r="D24" s="24">
        <v>0.77780000000000005</v>
      </c>
      <c r="E24" s="24">
        <v>0.1111</v>
      </c>
      <c r="F24" s="24">
        <f t="shared" si="1"/>
        <v>1</v>
      </c>
    </row>
    <row r="25" spans="2:6" ht="33" x14ac:dyDescent="0.25">
      <c r="B25" s="3" t="s">
        <v>13</v>
      </c>
      <c r="C25" s="24"/>
      <c r="D25" s="24">
        <v>1</v>
      </c>
      <c r="E25" s="24"/>
      <c r="F25" s="24">
        <f t="shared" si="1"/>
        <v>1</v>
      </c>
    </row>
    <row r="26" spans="2:6" ht="16.5" x14ac:dyDescent="0.25">
      <c r="B26" s="3" t="s">
        <v>14</v>
      </c>
      <c r="C26" s="24">
        <v>8.3299999999999999E-2</v>
      </c>
      <c r="D26" s="24">
        <v>0.91669999999999996</v>
      </c>
      <c r="E26" s="24"/>
      <c r="F26" s="24">
        <f t="shared" si="1"/>
        <v>1</v>
      </c>
    </row>
    <row r="27" spans="2:6" ht="49.5" customHeight="1" x14ac:dyDescent="0.25">
      <c r="B27" s="3" t="s">
        <v>57</v>
      </c>
      <c r="C27" s="24">
        <v>0.33339999999999997</v>
      </c>
      <c r="D27" s="24">
        <v>0.44440000000000002</v>
      </c>
      <c r="E27" s="24">
        <v>0.22220000000000001</v>
      </c>
      <c r="F27" s="24">
        <f t="shared" si="1"/>
        <v>1</v>
      </c>
    </row>
    <row r="28" spans="2:6" ht="49.5" customHeight="1" x14ac:dyDescent="0.25">
      <c r="B28" s="3" t="s">
        <v>16</v>
      </c>
      <c r="C28" s="24">
        <v>0.1429</v>
      </c>
      <c r="D28" s="24">
        <v>0.57140000000000002</v>
      </c>
      <c r="E28" s="24">
        <v>0.28570000000000001</v>
      </c>
      <c r="F28" s="24">
        <f t="shared" si="1"/>
        <v>1</v>
      </c>
    </row>
    <row r="29" spans="2:6" ht="15.75" x14ac:dyDescent="0.25">
      <c r="B29" s="4" t="s">
        <v>2</v>
      </c>
      <c r="C29" s="9">
        <f>+(C14/F14)</f>
        <v>8.8235294117647065E-2</v>
      </c>
      <c r="D29" s="9">
        <f>+(D14/F14)</f>
        <v>0.75</v>
      </c>
      <c r="E29" s="9">
        <f>+(E14/F14)</f>
        <v>0.16176470588235295</v>
      </c>
      <c r="F29" s="9">
        <f>SUM(C29:E29)</f>
        <v>1</v>
      </c>
    </row>
    <row r="30" spans="2:6" ht="82.5" x14ac:dyDescent="0.25">
      <c r="B30" s="3" t="s">
        <v>58</v>
      </c>
    </row>
    <row r="34" spans="6:6" x14ac:dyDescent="0.25">
      <c r="F34" s="6"/>
    </row>
  </sheetData>
  <mergeCells count="8">
    <mergeCell ref="B19:B20"/>
    <mergeCell ref="C19:E19"/>
    <mergeCell ref="F19:F20"/>
    <mergeCell ref="B2:F2"/>
    <mergeCell ref="B4:B5"/>
    <mergeCell ref="C4:E4"/>
    <mergeCell ref="F4:F5"/>
    <mergeCell ref="B17:F1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Análisis </vt:lpstr>
      <vt:lpstr>Resumen</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MICHELLE</cp:lastModifiedBy>
  <dcterms:created xsi:type="dcterms:W3CDTF">2016-04-18T16:28:59Z</dcterms:created>
  <dcterms:modified xsi:type="dcterms:W3CDTF">2021-02-02T00:58:12Z</dcterms:modified>
</cp:coreProperties>
</file>