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14"/>
  <workbookPr/>
  <mc:AlternateContent xmlns:mc="http://schemas.openxmlformats.org/markup-compatibility/2006">
    <mc:Choice Requires="x15">
      <x15ac:absPath xmlns:x15ac="http://schemas.microsoft.com/office/spreadsheetml/2010/11/ac" url="D:\Usuarios\sruizm\Escritorio\ABRIL - JUNIO\Entregables\cargadas\"/>
    </mc:Choice>
  </mc:AlternateContent>
  <xr:revisionPtr revIDLastSave="0" documentId="8_{824F60B8-7908-448E-AFAD-F228A7DB2757}" xr6:coauthVersionLast="36" xr6:coauthVersionMax="36" xr10:uidLastSave="{00000000-0000-0000-0000-000000000000}"/>
  <bookViews>
    <workbookView xWindow="0" yWindow="0" windowWidth="24000" windowHeight="8700" xr2:uid="{00000000-000D-0000-FFFF-FFFF00000000}"/>
  </bookViews>
  <sheets>
    <sheet name="Metas 2018Definitivas" sheetId="1" r:id="rId1"/>
  </sheets>
  <externalReferences>
    <externalReference r:id="rId2"/>
  </externalReferences>
  <definedNames>
    <definedName name="_xlnm.Print_Area" localSheetId="0">'Metas 2018Definitivas'!$A$1:$AL$13</definedName>
  </definedNames>
  <calcPr calcId="17902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13" i="1" l="1"/>
  <c r="AI13" i="1"/>
  <c r="AH13" i="1"/>
  <c r="AG13" i="1"/>
  <c r="AF13" i="1"/>
  <c r="AE13" i="1"/>
  <c r="AD13" i="1"/>
  <c r="AC13" i="1"/>
  <c r="AB13" i="1"/>
  <c r="AA13" i="1"/>
  <c r="Z13" i="1"/>
  <c r="Y13" i="1"/>
  <c r="X13" i="1"/>
  <c r="W13" i="1"/>
  <c r="V13" i="1"/>
  <c r="U13" i="1"/>
  <c r="O13" i="1"/>
  <c r="I13" i="1"/>
  <c r="T13" i="1"/>
  <c r="S13" i="1"/>
  <c r="R13" i="1"/>
  <c r="Q13" i="1"/>
  <c r="K13" i="1"/>
  <c r="L13" i="1"/>
  <c r="J13" i="1"/>
  <c r="N13" i="1"/>
  <c r="H13" i="1"/>
  <c r="G13" i="1"/>
  <c r="M13" i="1"/>
  <c r="AJ12" i="1"/>
  <c r="AI12" i="1"/>
  <c r="AH12" i="1"/>
  <c r="AG12" i="1"/>
  <c r="AF12" i="1"/>
  <c r="AE12" i="1"/>
  <c r="AD12" i="1"/>
  <c r="AC12" i="1"/>
  <c r="AB12" i="1"/>
  <c r="AA12" i="1"/>
  <c r="Z12" i="1"/>
  <c r="Y12" i="1"/>
  <c r="X12" i="1"/>
  <c r="W12" i="1"/>
  <c r="V12" i="1"/>
  <c r="U12" i="1"/>
  <c r="T12" i="1"/>
  <c r="N12" i="1"/>
  <c r="H12" i="1"/>
  <c r="O12" i="1"/>
  <c r="I12" i="1"/>
  <c r="G12" i="1"/>
  <c r="S12" i="1"/>
  <c r="R12" i="1"/>
  <c r="Q12" i="1"/>
  <c r="P12" i="1"/>
  <c r="L12" i="1"/>
  <c r="AJ11" i="1"/>
  <c r="AI11" i="1"/>
  <c r="AH11" i="1"/>
  <c r="AG11" i="1"/>
  <c r="AF11" i="1"/>
  <c r="AE11" i="1"/>
  <c r="AD11" i="1"/>
  <c r="AC11" i="1"/>
  <c r="AB11" i="1"/>
  <c r="AA11" i="1"/>
  <c r="Z11" i="1"/>
  <c r="Y11" i="1"/>
  <c r="X11" i="1"/>
  <c r="W11" i="1"/>
  <c r="V11" i="1"/>
  <c r="U11" i="1"/>
  <c r="T11" i="1"/>
  <c r="S11" i="1"/>
  <c r="R11" i="1"/>
  <c r="L11" i="1"/>
  <c r="Q11" i="1"/>
  <c r="P11" i="1"/>
  <c r="O11" i="1"/>
  <c r="N11" i="1"/>
  <c r="M11" i="1"/>
  <c r="I11" i="1"/>
  <c r="H11" i="1"/>
  <c r="G11" i="1"/>
  <c r="AJ10" i="1"/>
  <c r="AI10" i="1"/>
  <c r="AH10" i="1"/>
  <c r="AG10" i="1"/>
  <c r="AF10" i="1"/>
  <c r="AE10" i="1"/>
  <c r="AD10" i="1"/>
  <c r="AC10" i="1"/>
  <c r="AB10" i="1"/>
  <c r="AA10" i="1"/>
  <c r="Z10" i="1"/>
  <c r="Y10" i="1"/>
  <c r="X10" i="1"/>
  <c r="W10" i="1"/>
  <c r="V10" i="1"/>
  <c r="U10" i="1"/>
  <c r="T10" i="1"/>
  <c r="S10" i="1"/>
  <c r="R10" i="1"/>
  <c r="Q10" i="1"/>
  <c r="P10" i="1"/>
  <c r="O10" i="1"/>
  <c r="N10" i="1"/>
  <c r="M10" i="1"/>
  <c r="L10" i="1"/>
  <c r="H10" i="1"/>
  <c r="AJ9" i="1"/>
  <c r="AI9" i="1"/>
  <c r="AH9" i="1"/>
  <c r="AG9" i="1"/>
  <c r="AF9" i="1"/>
  <c r="AE9" i="1"/>
  <c r="AD9" i="1"/>
  <c r="AC9" i="1"/>
  <c r="AB9" i="1"/>
  <c r="AA9" i="1"/>
  <c r="Z9" i="1"/>
  <c r="Y9" i="1"/>
  <c r="X9" i="1"/>
  <c r="W9" i="1"/>
  <c r="V9" i="1"/>
  <c r="U9" i="1"/>
  <c r="O9" i="1"/>
  <c r="I9" i="1"/>
  <c r="T9" i="1"/>
  <c r="S9" i="1"/>
  <c r="R9" i="1"/>
  <c r="L9" i="1"/>
  <c r="Q9" i="1"/>
  <c r="K9" i="1"/>
  <c r="N9" i="1"/>
  <c r="H9" i="1"/>
  <c r="M9" i="1"/>
  <c r="AJ8" i="1"/>
  <c r="AI8" i="1"/>
  <c r="AH8" i="1"/>
  <c r="AG8" i="1"/>
  <c r="AF8" i="1"/>
  <c r="AE8" i="1"/>
  <c r="AD8" i="1"/>
  <c r="AC8" i="1"/>
  <c r="AB8" i="1"/>
  <c r="AA8" i="1"/>
  <c r="Z8" i="1"/>
  <c r="Y8" i="1"/>
  <c r="X8" i="1"/>
  <c r="W8" i="1"/>
  <c r="V8" i="1"/>
  <c r="U8" i="1"/>
  <c r="T8" i="1"/>
  <c r="S8" i="1"/>
  <c r="R8" i="1"/>
  <c r="Q8" i="1"/>
  <c r="P8" i="1"/>
  <c r="O8" i="1"/>
  <c r="I8" i="1"/>
  <c r="N8" i="1"/>
  <c r="H8" i="1"/>
  <c r="G8" i="1"/>
  <c r="M8" i="1"/>
  <c r="L8" i="1"/>
  <c r="K8" i="1"/>
  <c r="J8" i="1"/>
  <c r="AJ7" i="1"/>
  <c r="AI7" i="1"/>
  <c r="AH7" i="1"/>
  <c r="AG7" i="1"/>
  <c r="AF7" i="1"/>
  <c r="AE7" i="1"/>
  <c r="AD7" i="1"/>
  <c r="AC7" i="1"/>
  <c r="AB7" i="1"/>
  <c r="AA7" i="1"/>
  <c r="Z7" i="1"/>
  <c r="Y7" i="1"/>
  <c r="X7" i="1"/>
  <c r="W7" i="1"/>
  <c r="V7" i="1"/>
  <c r="U7" i="1"/>
  <c r="T7" i="1"/>
  <c r="S7" i="1"/>
  <c r="R7" i="1"/>
  <c r="Q7" i="1"/>
  <c r="P7" i="1"/>
  <c r="O7" i="1"/>
  <c r="N7" i="1"/>
  <c r="M7" i="1"/>
  <c r="L7" i="1"/>
  <c r="I7" i="1"/>
  <c r="H7" i="1"/>
  <c r="G7" i="1"/>
  <c r="AJ6" i="1"/>
  <c r="AI6" i="1"/>
  <c r="AH6" i="1"/>
  <c r="AG6" i="1"/>
  <c r="AF6" i="1"/>
  <c r="AE6" i="1"/>
  <c r="AD6" i="1"/>
  <c r="AC6" i="1"/>
  <c r="AB6" i="1"/>
  <c r="AA6" i="1"/>
  <c r="Z6" i="1"/>
  <c r="Y6" i="1"/>
  <c r="X6" i="1"/>
  <c r="W6" i="1"/>
  <c r="V6" i="1"/>
  <c r="U6" i="1"/>
  <c r="T6" i="1"/>
  <c r="S6" i="1"/>
  <c r="R6" i="1"/>
  <c r="Q6" i="1"/>
  <c r="P6" i="1"/>
  <c r="O6" i="1"/>
  <c r="N6" i="1"/>
  <c r="M6" i="1"/>
  <c r="L6" i="1"/>
  <c r="G9" i="1"/>
  <c r="J9" i="1"/>
  <c r="K12" i="1"/>
  <c r="J12" i="1"/>
  <c r="H6" i="1"/>
  <c r="I6" i="1"/>
  <c r="G6" i="1"/>
  <c r="K7" i="1"/>
  <c r="J7" i="1"/>
  <c r="I10" i="1"/>
  <c r="G10" i="1"/>
  <c r="K11" i="1"/>
  <c r="J11" i="1"/>
  <c r="M12" i="1"/>
  <c r="P9" i="1"/>
  <c r="P13" i="1"/>
  <c r="K6" i="1"/>
  <c r="J6" i="1"/>
  <c r="K10" i="1"/>
  <c r="J10" i="1"/>
</calcChain>
</file>

<file path=xl/sharedStrings.xml><?xml version="1.0" encoding="utf-8"?>
<sst xmlns="http://schemas.openxmlformats.org/spreadsheetml/2006/main" count="108" uniqueCount="69">
  <si>
    <t>Pp S278 Indicadores 2018 Dirección Adjunta de Desarrollo Regional 2do TRIMESTRE</t>
  </si>
  <si>
    <t>Acumulado</t>
  </si>
  <si>
    <t>1er trimestre</t>
  </si>
  <si>
    <t>2do trimestre</t>
  </si>
  <si>
    <t>3er trimestre</t>
  </si>
  <si>
    <t>4to trimestre</t>
  </si>
  <si>
    <t>Nivel</t>
  </si>
  <si>
    <t>Nombre del Indicador</t>
  </si>
  <si>
    <t>Definición</t>
  </si>
  <si>
    <t>Metodo de calculo</t>
  </si>
  <si>
    <t>Frecuencia de Medición</t>
  </si>
  <si>
    <t>Unidad de Medida</t>
  </si>
  <si>
    <t>Valor de la Meta Planeada</t>
  </si>
  <si>
    <t>Numerador Meta Planeada</t>
  </si>
  <si>
    <t>Denominador Meta Planeada</t>
  </si>
  <si>
    <t>Valor de la Meta Lograda</t>
  </si>
  <si>
    <t>Numerador Meta Lograda</t>
  </si>
  <si>
    <t>Denominador Meta lograda</t>
  </si>
  <si>
    <t>CAUSA</t>
  </si>
  <si>
    <t>EFECTO</t>
  </si>
  <si>
    <t>Propósito</t>
  </si>
  <si>
    <t>Porcentaje de proyectos concluidos con dictamen técnico final satisfactorio</t>
  </si>
  <si>
    <t>Porcentaje de proyectos concluidos con dictamen técnico final satisfactorio en el trimestre respecto del total de proyectos con dictámen técnico final en el trimestre.</t>
  </si>
  <si>
    <t>(Número de proyectos concluidos con dictamen técnico final satisfactorio en el trimestre t / Número total de proyectos con dictámen técnico final en el trimestre) * 100</t>
  </si>
  <si>
    <t>Trimestral</t>
  </si>
  <si>
    <t>Porcentaje</t>
  </si>
  <si>
    <t>META ANUAL</t>
  </si>
  <si>
    <t>Componente 1</t>
  </si>
  <si>
    <t>Porcentaje de proyectos apoyados</t>
  </si>
  <si>
    <t>Porcentaje de proyectos apoyados respecto del total de proyectos aprobados</t>
  </si>
  <si>
    <t>(Número de proyectos apoyados en el trimestre i/ Número de proyectos aprobados )*100</t>
  </si>
  <si>
    <t>En términos absolutos, se superó por 6 proyectos la meta en el numerador, y por 10 proyectos en el denominador los cuales se aprobaron las últimas semanas de junio, lo que implica que el proceso para otorgar la primera ministración, se realizará durante el tercer trimestre. No se consideran 31 proyectos que se encuentran en proceso y se reportarán el próximo trimestre.</t>
  </si>
  <si>
    <t>Se está 12.57 puntos porcentuales por debajo de la meta. Al haberse aprobado proyectos en las últimas semanas , se cuenta con tiempo según la normatividad para realizar las formalizaciones y la entrega de los recursos el próximo trimestre.</t>
  </si>
  <si>
    <t>Componente 2</t>
  </si>
  <si>
    <t xml:space="preserve">Porcentaje de aportaciones realizadas a los fideicomisos </t>
  </si>
  <si>
    <t>Mide el porcentaje de aportaciones a los fideicomisos realizadas respecto de las programadas</t>
  </si>
  <si>
    <t>(Número de aportaciones a los fideicomisos realizadas en el trimestre j / Número de aportaciones a los fideicomisos programadas para el trimestre j) * 100</t>
  </si>
  <si>
    <t xml:space="preserve">El recurso para las aportaciones del Programa S278 fue asignado en su totalidad el primer trimestre del año, sin embargo, al firmarse algunos anexos de ejecución en los últimos días hábiles del mes de marzo ya no fue posible realizar las ministraciones en el primer trimestre por lo que se realizaron durante el segundo trimestre. </t>
  </si>
  <si>
    <t>Se cumplió la meta anual</t>
  </si>
  <si>
    <t>Actividad 1.1</t>
  </si>
  <si>
    <t>Porcentaje de convocatorias emitidas</t>
  </si>
  <si>
    <t>Porcentaje de convocatorias emitidas en el trimestre y respecto el número de convocatorias programadas para el trimestre j</t>
  </si>
  <si>
    <t>(Número de convocatorias emitidas en el periodo t / Número de convocatorias programadas en el periodo t) * 100</t>
  </si>
  <si>
    <t xml:space="preserve">Por el cierre de administración se consideró conveniente adelantar lo más posible la publicación de las convocatorias y por consiguiente el resto de los procesos a fin de evitar las consecuencias inherentes al cambio de Administración. En términos Absolutos hay 19 convocatorias más que se publicaron. 9 por procesos administrativos no se publicaron dentro del primer trimestre, pero se publicaron los primeros días del mes de abril y 10 corresponden al adelanto de los trabajos de publicación de las mismas a fin de atender las necesidades, problemáticas u oportunidades de los Fondos Mixtos y del FORDECYT, por lo que la meta se superó en el segundo trimestre. </t>
  </si>
  <si>
    <t>Se está 135.71 puntos porcentuales por arriba de la meta. Al publicarse las convocatorias programadas en el primer trimestre en este segundo trimestre por lo que meta se ve superada.</t>
  </si>
  <si>
    <t>Actividad 1.2</t>
  </si>
  <si>
    <t>Porcentaje de propuestas sometidas e evaluación técnica</t>
  </si>
  <si>
    <t>Porcentaje de propuestas evaluadas en el tiempo que indica la nomatividad respecto al total de propuestas pertinentes sometidas a evaluación técnica</t>
  </si>
  <si>
    <t>(Número de propuestas evaluadas en el tiempo que indica la normatividad en el periodo t / Número de propuestas sometidas a evaluación técnica)*100</t>
  </si>
  <si>
    <t>Por el cierre de administración se consideró conveniente adelantar lo más posible la publicación de las convocatorias y por consiguiente el resto de los procesos a fin de evitar las consecuencias inherentes al cambio de Administración. Derivado, entre otros, a la buena respuesta a las convocatorias se superó la meta en 7 puntos porcentuales. En términos absolutos se superó 68 y 66 propuestas derivado de la buena respuesta a las convocatorias, en Nuevo León y San Luis Potosí significaron 12 propuestas evaluadas en cada fondo y al adelantarse la convocatoria de Apropiación Social de la Ciencia lo que significo 32 propuestas evaluadas en el trimestre que se habían contemplado para el 3er trimestre.</t>
  </si>
  <si>
    <t>Se está 6.90 puntos porcentuales por arriba de la meta.</t>
  </si>
  <si>
    <t>Actividad 1.3</t>
  </si>
  <si>
    <t xml:space="preserve">Porcentaje de proyectos formalizados </t>
  </si>
  <si>
    <t xml:space="preserve">Porcentaje de propuestas formalizadas en el trimestre i respecto del total de propuestas evaluadas con carácter aprobatorio </t>
  </si>
  <si>
    <t>(Número de proyectos formalizados en el periodo t /  Número de proyectos evaluados con carácter aprobatorio)*100</t>
  </si>
  <si>
    <t>En términos relativos se está 2.94 puntos porcentuales por debajo de la meta, en términos absolutos se superó la meta al aprobarse 1 proyecto más. No se consideran 31 proyectos que se encuentran en proceso y se reportarán el próximo trimestre.</t>
  </si>
  <si>
    <t>Se cumplió la meta.</t>
  </si>
  <si>
    <t>Actividad 1.4</t>
  </si>
  <si>
    <t>Porcentaje de informes técnicos enviados a evaluar</t>
  </si>
  <si>
    <t>Porcentaje de informes técnicos enviados a evaluar respecto del total de informes técnicos recibidos para evaluar</t>
  </si>
  <si>
    <t>(Número de informes técnicos enviados a evaluar en el periodo t / Número de informes técnicos recibidos para evaluar)*100</t>
  </si>
  <si>
    <t>En términos relativos se superó la meta en 4.51 puntos porcentuales, sin embargo, en términos absolutos no se recibieron 9 informes de los programados debido principalmente a que los Sujetos de Apoyo, por cuestiones administrativas, solicitaron ampliación de la vigencia del convenio en etapa o final y al ser proyectos que tenían plazo de entrega de informes en el segundo trimestre del año, estos se entregarán en el tercer trimestre. Por el tiempo de entrega estos informes serán evaluados en el tercer trimestre de 2018, cumpliendo con la normatividad vigente.</t>
  </si>
  <si>
    <t>Se está 4.51 puntos porcentuales por arriba de la meta.</t>
  </si>
  <si>
    <t>Actividad 2.1</t>
  </si>
  <si>
    <t>Porcentaje de anexos de ejecución formalizados</t>
  </si>
  <si>
    <t>Porcentaje de anexos de ejecución formalizados en el trimestre j respecto el número de anexos de ejecución programados para formalizar en el trimestre j</t>
  </si>
  <si>
    <t>(Número de Anexos de Ejecución Formalizados en el trimestre j / Número de Anexos de Ejecución programados para Formalizar en el trimestre j) * 100</t>
  </si>
  <si>
    <t>La meta se planteó cumplir en el primer trimestre</t>
  </si>
  <si>
    <t>La meta se planteo cumplir en el primer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</si>
</sst>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scheme val="minor"/>
    </font>
    <font>
      <sz val="11"/>
      <color theme="1"/>
      <name val="Calibri"/>
      <family val="2"/>
      <scheme val="minor"/>
    </font>
    <font>
      <sz val="24"/>
      <color theme="1"/>
      <name val="Calibri"/>
      <family val="2"/>
      <scheme val="minor"/>
    </font>
    <font>
      <b/>
      <sz val="72"/>
      <color theme="1"/>
      <name val="Arial"/>
      <family val="2"/>
    </font>
    <font>
      <b/>
      <sz val="36"/>
      <color theme="1"/>
      <name val="Calibri"/>
      <family val="2"/>
      <scheme val="minor"/>
    </font>
    <font>
      <sz val="36"/>
      <color theme="1"/>
      <name val="Calibri"/>
      <family val="2"/>
      <scheme val="minor"/>
    </font>
    <font>
      <b/>
      <sz val="36"/>
      <color theme="0"/>
      <name val="Arial"/>
      <family val="2"/>
    </font>
    <font>
      <b/>
      <sz val="18"/>
      <color theme="0"/>
      <name val="Arial"/>
      <family val="2"/>
    </font>
    <font>
      <b/>
      <sz val="18"/>
      <color theme="0"/>
      <name val="Calibri"/>
      <family val="2"/>
      <scheme val="minor"/>
    </font>
    <font>
      <sz val="36"/>
      <color theme="1"/>
      <name val="Arial"/>
      <family val="2"/>
    </font>
    <font>
      <sz val="24"/>
      <color theme="1"/>
      <name val="Arial"/>
      <family val="2"/>
    </font>
    <font>
      <sz val="48"/>
      <color theme="1"/>
      <name val="Arial"/>
      <family val="2"/>
    </font>
    <font>
      <sz val="36"/>
      <color rgb="FF000000"/>
      <name val="Calibri"/>
      <family val="2"/>
      <scheme val="minor"/>
    </font>
    <font>
      <sz val="36"/>
      <name val="Calibri"/>
      <family val="2"/>
      <scheme val="minor"/>
    </font>
    <font>
      <sz val="32"/>
      <name val="Calibri"/>
      <family val="2"/>
      <scheme val="minor"/>
    </font>
    <font>
      <sz val="28"/>
      <color rgb="FF000000"/>
      <name val="Calibri"/>
      <family val="2"/>
      <scheme val="minor"/>
    </font>
    <font>
      <sz val="48"/>
      <color rgb="FF000000"/>
      <name val="Calibri"/>
      <family val="2"/>
      <scheme val="minor"/>
    </font>
    <font>
      <sz val="5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FFFF00"/>
        <bgColor indexed="64"/>
      </patternFill>
    </fill>
  </fills>
  <borders count="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2">
    <xf numFmtId="0" fontId="0" fillId="0" borderId="0" xfId="0"/>
    <xf numFmtId="0" fontId="0" fillId="2" borderId="0" xfId="0" applyFill="1"/>
    <xf numFmtId="0" fontId="0" fillId="2" borderId="0" xfId="0" applyFill="1" applyAlignment="1">
      <alignment horizontal="center"/>
    </xf>
    <xf numFmtId="0" fontId="2" fillId="2" borderId="0" xfId="0" applyFont="1" applyFill="1"/>
    <xf numFmtId="0" fontId="4" fillId="2" borderId="0" xfId="0" applyFont="1" applyFill="1"/>
    <xf numFmtId="0" fontId="5" fillId="2" borderId="0" xfId="0" applyFont="1" applyFill="1"/>
    <xf numFmtId="2" fontId="6" fillId="3" borderId="4" xfId="0" applyNumberFormat="1"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9" fillId="2" borderId="5" xfId="0" applyFont="1" applyFill="1" applyBorder="1" applyAlignment="1">
      <alignment vertical="center" wrapText="1"/>
    </xf>
    <xf numFmtId="0" fontId="10" fillId="3" borderId="5" xfId="0" applyFont="1" applyFill="1" applyBorder="1" applyAlignment="1">
      <alignment vertical="center" wrapText="1"/>
    </xf>
    <xf numFmtId="0" fontId="10" fillId="2" borderId="5" xfId="0" applyFont="1" applyFill="1" applyBorder="1" applyAlignment="1">
      <alignment vertical="center"/>
    </xf>
    <xf numFmtId="10" fontId="11" fillId="4" borderId="5" xfId="1" applyNumberFormat="1" applyFont="1" applyFill="1" applyBorder="1" applyAlignment="1">
      <alignment horizontal="center" vertical="center"/>
    </xf>
    <xf numFmtId="1" fontId="11" fillId="4" borderId="5" xfId="0" applyNumberFormat="1" applyFont="1" applyFill="1" applyBorder="1" applyAlignment="1">
      <alignment horizontal="center" vertical="center"/>
    </xf>
    <xf numFmtId="9" fontId="11" fillId="4" borderId="5" xfId="1" applyFont="1" applyFill="1" applyBorder="1" applyAlignment="1">
      <alignment horizontal="center" vertical="center"/>
    </xf>
    <xf numFmtId="0" fontId="12" fillId="0" borderId="3" xfId="0" applyFont="1" applyBorder="1" applyAlignment="1">
      <alignment horizontal="justify" vertical="center" wrapText="1"/>
    </xf>
    <xf numFmtId="10" fontId="11" fillId="2" borderId="5" xfId="1" applyNumberFormat="1" applyFont="1" applyFill="1" applyBorder="1" applyAlignment="1">
      <alignment horizontal="center" vertical="center"/>
    </xf>
    <xf numFmtId="1" fontId="11" fillId="2" borderId="5" xfId="0" applyNumberFormat="1" applyFont="1" applyFill="1" applyBorder="1" applyAlignment="1">
      <alignment horizontal="center" vertical="center"/>
    </xf>
    <xf numFmtId="10" fontId="11" fillId="0" borderId="5" xfId="1" applyNumberFormat="1" applyFont="1" applyBorder="1" applyAlignment="1">
      <alignment horizontal="center" vertical="center"/>
    </xf>
    <xf numFmtId="9" fontId="11" fillId="2" borderId="5" xfId="1" applyFont="1" applyFill="1" applyBorder="1" applyAlignment="1">
      <alignment horizontal="center" vertical="center"/>
    </xf>
    <xf numFmtId="9" fontId="11" fillId="0" borderId="5" xfId="1" applyFont="1" applyBorder="1" applyAlignment="1">
      <alignment horizontal="center" vertical="center"/>
    </xf>
    <xf numFmtId="0" fontId="13" fillId="0" borderId="3" xfId="0" applyFont="1" applyBorder="1" applyAlignment="1">
      <alignment horizontal="justify" vertical="center" wrapText="1"/>
    </xf>
    <xf numFmtId="0" fontId="14" fillId="0" borderId="3" xfId="0" applyFont="1" applyBorder="1" applyAlignment="1">
      <alignment horizontal="justify" vertical="center" wrapText="1"/>
    </xf>
    <xf numFmtId="0" fontId="15" fillId="0" borderId="3" xfId="0" applyFont="1" applyBorder="1" applyAlignment="1">
      <alignment horizontal="justify" vertical="center" wrapText="1"/>
    </xf>
    <xf numFmtId="1" fontId="11" fillId="0" borderId="5" xfId="0" applyNumberFormat="1" applyFont="1" applyBorder="1" applyAlignment="1">
      <alignment horizontal="center" vertical="center"/>
    </xf>
    <xf numFmtId="0" fontId="16" fillId="0" borderId="3" xfId="0" applyFont="1" applyBorder="1" applyAlignment="1">
      <alignment horizontal="justify" vertical="center" wrapText="1"/>
    </xf>
    <xf numFmtId="10" fontId="0" fillId="2" borderId="0" xfId="0" applyNumberFormat="1" applyFill="1"/>
    <xf numFmtId="10" fontId="17" fillId="2" borderId="0" xfId="0" applyNumberFormat="1" applyFont="1" applyFill="1"/>
    <xf numFmtId="0" fontId="3" fillId="2" borderId="0" xfId="0" applyFont="1" applyFill="1" applyAlignment="1">
      <alignment horizontal="center" vertical="top"/>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uarios/sruizm/Escritorio/ABRIL%20-%20JUNIO/Entregables/METAS%202018%20S278_SEGUNDO%20trimestre%20Medios%20de%20Verificacion%20CONCENTRADOdefini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2018Definitivas"/>
      <sheetName val="Metas 2018proposito"/>
      <sheetName val="Metas 2018Componente 1"/>
      <sheetName val="Metas 2018Componente 2"/>
      <sheetName val="Metas 2018Actividad 1.1"/>
      <sheetName val="Metas 2018Actividad 1.2"/>
      <sheetName val="Metas 2018Actividad 1.3"/>
      <sheetName val="Metas 2018Actividad 1.4"/>
      <sheetName val="Metas 2018 Actividad 2.1"/>
    </sheetNames>
    <sheetDataSet>
      <sheetData sheetId="0"/>
      <sheetData sheetId="1">
        <row r="7">
          <cell r="X7">
            <v>0</v>
          </cell>
          <cell r="Y7">
            <v>0</v>
          </cell>
          <cell r="Z7">
            <v>0</v>
          </cell>
          <cell r="AA7">
            <v>0</v>
          </cell>
          <cell r="AH7">
            <v>0</v>
          </cell>
          <cell r="AI7">
            <v>0</v>
          </cell>
          <cell r="AJ7">
            <v>0</v>
          </cell>
          <cell r="AK7">
            <v>0</v>
          </cell>
          <cell r="AR7">
            <v>0</v>
          </cell>
          <cell r="AS7">
            <v>0</v>
          </cell>
          <cell r="AT7">
            <v>0</v>
          </cell>
          <cell r="AU7">
            <v>0</v>
          </cell>
          <cell r="BB7">
            <v>0</v>
          </cell>
          <cell r="BC7">
            <v>0</v>
          </cell>
          <cell r="BD7">
            <v>0</v>
          </cell>
          <cell r="BE7">
            <v>0</v>
          </cell>
        </row>
      </sheetData>
      <sheetData sheetId="2">
        <row r="6">
          <cell r="O6">
            <v>14</v>
          </cell>
          <cell r="P6">
            <v>16</v>
          </cell>
          <cell r="R6">
            <v>11</v>
          </cell>
          <cell r="S6">
            <v>13</v>
          </cell>
          <cell r="U6">
            <v>26</v>
          </cell>
          <cell r="V6">
            <v>25</v>
          </cell>
          <cell r="X6">
            <v>32</v>
          </cell>
          <cell r="Y6">
            <v>35</v>
          </cell>
          <cell r="AA6">
            <v>47</v>
          </cell>
          <cell r="AB6">
            <v>50</v>
          </cell>
          <cell r="AG6">
            <v>12</v>
          </cell>
          <cell r="AH6">
            <v>11</v>
          </cell>
        </row>
      </sheetData>
      <sheetData sheetId="3">
        <row r="6">
          <cell r="O6">
            <v>29</v>
          </cell>
          <cell r="P6">
            <v>29</v>
          </cell>
          <cell r="R6">
            <v>24</v>
          </cell>
          <cell r="S6">
            <v>29</v>
          </cell>
          <cell r="X6">
            <v>6</v>
          </cell>
          <cell r="Y6">
            <v>0</v>
          </cell>
        </row>
      </sheetData>
      <sheetData sheetId="4">
        <row r="6">
          <cell r="O6">
            <v>21</v>
          </cell>
          <cell r="P6">
            <v>22</v>
          </cell>
          <cell r="R6">
            <v>13</v>
          </cell>
          <cell r="S6">
            <v>22</v>
          </cell>
          <cell r="U6">
            <v>14</v>
          </cell>
          <cell r="V6">
            <v>14</v>
          </cell>
          <cell r="X6">
            <v>33</v>
          </cell>
          <cell r="Y6">
            <v>14</v>
          </cell>
          <cell r="AA6">
            <v>9</v>
          </cell>
          <cell r="AB6">
            <v>9</v>
          </cell>
          <cell r="AG6">
            <v>5</v>
          </cell>
          <cell r="AH6">
            <v>5</v>
          </cell>
        </row>
      </sheetData>
      <sheetData sheetId="5">
        <row r="6">
          <cell r="O6">
            <v>23</v>
          </cell>
          <cell r="P6">
            <v>25</v>
          </cell>
          <cell r="R6">
            <v>27</v>
          </cell>
          <cell r="S6">
            <v>27</v>
          </cell>
          <cell r="U6">
            <v>27</v>
          </cell>
          <cell r="V6">
            <v>29</v>
          </cell>
          <cell r="X6">
            <v>95</v>
          </cell>
          <cell r="Y6">
            <v>95</v>
          </cell>
          <cell r="AA6">
            <v>46</v>
          </cell>
          <cell r="AB6">
            <v>46</v>
          </cell>
          <cell r="AG6">
            <v>14</v>
          </cell>
          <cell r="AH6">
            <v>14</v>
          </cell>
        </row>
      </sheetData>
      <sheetData sheetId="6">
        <row r="6">
          <cell r="O6">
            <v>20</v>
          </cell>
          <cell r="P6">
            <v>24</v>
          </cell>
          <cell r="R6">
            <v>8</v>
          </cell>
          <cell r="S6">
            <v>13</v>
          </cell>
          <cell r="U6">
            <v>35</v>
          </cell>
          <cell r="V6">
            <v>34</v>
          </cell>
          <cell r="X6">
            <v>35</v>
          </cell>
          <cell r="Y6">
            <v>35</v>
          </cell>
          <cell r="AA6">
            <v>45</v>
          </cell>
          <cell r="AB6">
            <v>45</v>
          </cell>
          <cell r="AG6">
            <v>11</v>
          </cell>
          <cell r="AH6">
            <v>10</v>
          </cell>
        </row>
      </sheetData>
      <sheetData sheetId="7">
        <row r="6">
          <cell r="O6">
            <v>34</v>
          </cell>
          <cell r="P6">
            <v>36</v>
          </cell>
          <cell r="R6">
            <v>58</v>
          </cell>
          <cell r="S6">
            <v>59</v>
          </cell>
          <cell r="U6">
            <v>69</v>
          </cell>
          <cell r="V6">
            <v>71</v>
          </cell>
          <cell r="X6">
            <v>60</v>
          </cell>
          <cell r="Y6">
            <v>59</v>
          </cell>
          <cell r="AA6">
            <v>53</v>
          </cell>
          <cell r="AB6">
            <v>54</v>
          </cell>
          <cell r="AG6">
            <v>66</v>
          </cell>
          <cell r="AH6">
            <v>66</v>
          </cell>
        </row>
      </sheetData>
      <sheetData sheetId="8">
        <row r="6">
          <cell r="O6">
            <v>25</v>
          </cell>
          <cell r="P6">
            <v>35</v>
          </cell>
          <cell r="R6">
            <v>22</v>
          </cell>
          <cell r="S6">
            <v>35</v>
          </cell>
          <cell r="U6">
            <v>0</v>
          </cell>
          <cell r="V6">
            <v>0</v>
          </cell>
          <cell r="AA6">
            <v>0</v>
          </cell>
          <cell r="AB6">
            <v>0</v>
          </cell>
          <cell r="AG6">
            <v>0</v>
          </cell>
          <cell r="AH6">
            <v>0</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4"/>
  <sheetViews>
    <sheetView tabSelected="1" zoomScale="20" zoomScaleNormal="20" workbookViewId="0" xr3:uid="{AEA406A1-0E4B-5B11-9CD5-51D6E497D94C}">
      <pane ySplit="1" topLeftCell="A2" activePane="bottomLeft" state="frozen"/>
      <selection pane="bottomLeft" activeCell="AL11" sqref="AL11"/>
    </sheetView>
  </sheetViews>
  <sheetFormatPr defaultColWidth="11.42578125" defaultRowHeight="15"/>
  <cols>
    <col min="1" max="1" width="38.42578125" style="1" customWidth="1"/>
    <col min="2" max="2" width="60.28515625" style="1" customWidth="1"/>
    <col min="3" max="3" width="104.5703125" style="1" customWidth="1"/>
    <col min="4" max="4" width="38.42578125" style="1" customWidth="1"/>
    <col min="5" max="5" width="20.28515625" style="1" hidden="1" customWidth="1"/>
    <col min="6" max="6" width="17.7109375" style="1" hidden="1" customWidth="1"/>
    <col min="7" max="7" width="50" style="1" hidden="1" customWidth="1"/>
    <col min="8" max="12" width="45" style="1" hidden="1" customWidth="1"/>
    <col min="13" max="18" width="45" style="2" hidden="1" customWidth="1"/>
    <col min="19" max="24" width="45" style="2" customWidth="1"/>
    <col min="25" max="35" width="45" style="2" hidden="1" customWidth="1"/>
    <col min="36" max="36" width="72.140625" style="2" hidden="1" customWidth="1"/>
    <col min="37" max="37" width="234.28515625" style="1" customWidth="1"/>
    <col min="38" max="38" width="191.42578125" style="1" customWidth="1"/>
    <col min="39" max="39" width="234.28515625" style="1" hidden="1" customWidth="1"/>
    <col min="40" max="40" width="191.42578125" style="1" hidden="1" customWidth="1"/>
    <col min="41" max="16384" width="11.42578125" style="1"/>
  </cols>
  <sheetData>
    <row r="1" spans="1:40" ht="31.5">
      <c r="AK1" s="3"/>
    </row>
    <row r="2" spans="1:40" ht="31.5">
      <c r="AK2" s="3"/>
    </row>
    <row r="3" spans="1:40" ht="91.5" thickBot="1">
      <c r="A3" s="28" t="s">
        <v>0</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row>
    <row r="4" spans="1:40" s="5" customFormat="1" ht="47.25" thickBot="1">
      <c r="A4" s="4"/>
      <c r="B4" s="4"/>
      <c r="C4" s="4"/>
      <c r="D4" s="4"/>
      <c r="E4" s="4"/>
      <c r="F4" s="4"/>
      <c r="G4" s="29" t="s">
        <v>1</v>
      </c>
      <c r="H4" s="30"/>
      <c r="I4" s="30"/>
      <c r="J4" s="30"/>
      <c r="K4" s="30"/>
      <c r="L4" s="31"/>
      <c r="M4" s="29" t="s">
        <v>2</v>
      </c>
      <c r="N4" s="30"/>
      <c r="O4" s="30"/>
      <c r="P4" s="30"/>
      <c r="Q4" s="30"/>
      <c r="R4" s="31"/>
      <c r="S4" s="29" t="s">
        <v>3</v>
      </c>
      <c r="T4" s="30"/>
      <c r="U4" s="30"/>
      <c r="V4" s="30"/>
      <c r="W4" s="30"/>
      <c r="X4" s="31"/>
      <c r="Y4" s="29" t="s">
        <v>4</v>
      </c>
      <c r="Z4" s="30"/>
      <c r="AA4" s="30"/>
      <c r="AB4" s="30"/>
      <c r="AC4" s="30"/>
      <c r="AD4" s="31"/>
      <c r="AE4" s="29" t="s">
        <v>5</v>
      </c>
      <c r="AF4" s="30"/>
      <c r="AG4" s="30"/>
      <c r="AH4" s="30"/>
      <c r="AI4" s="30"/>
      <c r="AJ4" s="31"/>
    </row>
    <row r="5" spans="1:40" ht="255.75" customHeight="1" thickBot="1">
      <c r="A5" s="6" t="s">
        <v>6</v>
      </c>
      <c r="B5" s="6" t="s">
        <v>7</v>
      </c>
      <c r="C5" s="6" t="s">
        <v>8</v>
      </c>
      <c r="D5" s="7" t="s">
        <v>9</v>
      </c>
      <c r="E5" s="8" t="s">
        <v>10</v>
      </c>
      <c r="F5" s="7" t="s">
        <v>11</v>
      </c>
      <c r="G5" s="6" t="s">
        <v>12</v>
      </c>
      <c r="H5" s="6" t="s">
        <v>13</v>
      </c>
      <c r="I5" s="6" t="s">
        <v>14</v>
      </c>
      <c r="J5" s="6" t="s">
        <v>15</v>
      </c>
      <c r="K5" s="6" t="s">
        <v>16</v>
      </c>
      <c r="L5" s="6" t="s">
        <v>17</v>
      </c>
      <c r="M5" s="6" t="s">
        <v>12</v>
      </c>
      <c r="N5" s="6" t="s">
        <v>13</v>
      </c>
      <c r="O5" s="6" t="s">
        <v>14</v>
      </c>
      <c r="P5" s="6" t="s">
        <v>15</v>
      </c>
      <c r="Q5" s="6" t="s">
        <v>16</v>
      </c>
      <c r="R5" s="6" t="s">
        <v>17</v>
      </c>
      <c r="S5" s="6" t="s">
        <v>12</v>
      </c>
      <c r="T5" s="6" t="s">
        <v>13</v>
      </c>
      <c r="U5" s="6" t="s">
        <v>14</v>
      </c>
      <c r="V5" s="6" t="s">
        <v>15</v>
      </c>
      <c r="W5" s="6" t="s">
        <v>16</v>
      </c>
      <c r="X5" s="6" t="s">
        <v>17</v>
      </c>
      <c r="Y5" s="6" t="s">
        <v>12</v>
      </c>
      <c r="Z5" s="6" t="s">
        <v>13</v>
      </c>
      <c r="AA5" s="6" t="s">
        <v>14</v>
      </c>
      <c r="AB5" s="6" t="s">
        <v>15</v>
      </c>
      <c r="AC5" s="6" t="s">
        <v>16</v>
      </c>
      <c r="AD5" s="6" t="s">
        <v>17</v>
      </c>
      <c r="AE5" s="6" t="s">
        <v>12</v>
      </c>
      <c r="AF5" s="6" t="s">
        <v>13</v>
      </c>
      <c r="AG5" s="6" t="s">
        <v>14</v>
      </c>
      <c r="AH5" s="6" t="s">
        <v>15</v>
      </c>
      <c r="AI5" s="6" t="s">
        <v>16</v>
      </c>
      <c r="AJ5" s="6" t="s">
        <v>17</v>
      </c>
      <c r="AK5" s="6" t="s">
        <v>18</v>
      </c>
      <c r="AL5" s="6" t="s">
        <v>19</v>
      </c>
    </row>
    <row r="6" spans="1:40" ht="283.5" customHeight="1" thickBot="1">
      <c r="A6" s="9" t="s">
        <v>20</v>
      </c>
      <c r="B6" s="9" t="s">
        <v>21</v>
      </c>
      <c r="C6" s="9" t="s">
        <v>22</v>
      </c>
      <c r="D6" s="10" t="s">
        <v>23</v>
      </c>
      <c r="E6" s="11" t="s">
        <v>24</v>
      </c>
      <c r="F6" s="11" t="s">
        <v>25</v>
      </c>
      <c r="G6" s="12" t="e">
        <f>+H6/I6</f>
        <v>#REF!</v>
      </c>
      <c r="H6" s="13" t="e">
        <f>+N6+T6+Z6+AF6</f>
        <v>#REF!</v>
      </c>
      <c r="I6" s="13" t="e">
        <f>+O6+U6+AA6+AG6</f>
        <v>#REF!</v>
      </c>
      <c r="J6" s="12" t="e">
        <f>+K6/L6</f>
        <v>#DIV/0!</v>
      </c>
      <c r="K6" s="13" t="e">
        <f>+Q6+W6+AC6+AI6</f>
        <v>#DIV/0!</v>
      </c>
      <c r="L6" s="13" t="e">
        <f>+R6+X6+AD6+AJ6</f>
        <v>#DIV/0!</v>
      </c>
      <c r="M6" s="12" t="e">
        <f>(N6/O6)</f>
        <v>#REF!</v>
      </c>
      <c r="N6" s="13" t="e">
        <f>'[1]Metas 2018proposito'!S7/'[1]Metas 2018proposito'!T7</f>
        <v>#REF!</v>
      </c>
      <c r="O6" s="13" t="e">
        <f>'[1]Metas 2018proposito'!U7/'[1]Metas 2018proposito'!V7</f>
        <v>#REF!</v>
      </c>
      <c r="P6" s="12" t="e">
        <f>(Q6/R6)</f>
        <v>#DIV/0!</v>
      </c>
      <c r="Q6" s="13" t="e">
        <f>+'[1]Metas 2018proposito'!X7/'[1]Metas 2018proposito'!Y7</f>
        <v>#DIV/0!</v>
      </c>
      <c r="R6" s="13" t="e">
        <f>+'[1]Metas 2018proposito'!Z7/'[1]Metas 2018proposito'!AA7</f>
        <v>#DIV/0!</v>
      </c>
      <c r="S6" s="14" t="e">
        <f>(T6/U6)</f>
        <v>#DIV/0!</v>
      </c>
      <c r="T6" s="13" t="e">
        <f>'[1]Metas 2018proposito'!Y7/'[1]Metas 2018proposito'!Z7</f>
        <v>#DIV/0!</v>
      </c>
      <c r="U6" s="13" t="e">
        <f>+'[1]Metas 2018proposito'!AE7/'[1]Metas 2018proposito'!AF7</f>
        <v>#REF!</v>
      </c>
      <c r="V6" s="14" t="e">
        <f>(W6/X6)</f>
        <v>#DIV/0!</v>
      </c>
      <c r="W6" s="13" t="e">
        <f>+'[1]Metas 2018proposito'!AH7/'[1]Metas 2018proposito'!AI7</f>
        <v>#DIV/0!</v>
      </c>
      <c r="X6" s="13" t="e">
        <f>+'[1]Metas 2018proposito'!AJ7/'[1]Metas 2018proposito'!AK7</f>
        <v>#DIV/0!</v>
      </c>
      <c r="Y6" s="14" t="e">
        <f>(Z6/AA6)</f>
        <v>#REF!</v>
      </c>
      <c r="Z6" s="13" t="e">
        <f>+'[1]Metas 2018proposito'!AM7/'[1]Metas 2018proposito'!AN7</f>
        <v>#REF!</v>
      </c>
      <c r="AA6" s="13" t="e">
        <f>+'[1]Metas 2018proposito'!AO7/'[1]Metas 2018proposito'!AP7</f>
        <v>#REF!</v>
      </c>
      <c r="AB6" s="12" t="e">
        <f>(AC6/AD6)</f>
        <v>#DIV/0!</v>
      </c>
      <c r="AC6" s="13" t="e">
        <f>+'[1]Metas 2018proposito'!AR7/'[1]Metas 2018proposito'!AS7</f>
        <v>#DIV/0!</v>
      </c>
      <c r="AD6" s="13" t="e">
        <f>+'[1]Metas 2018proposito'!AT7/'[1]Metas 2018proposito'!AU7</f>
        <v>#DIV/0!</v>
      </c>
      <c r="AE6" s="14" t="e">
        <f>(AF6/AG6)</f>
        <v>#REF!</v>
      </c>
      <c r="AF6" s="13" t="e">
        <f>+'[1]Metas 2018proposito'!AW7/'[1]Metas 2018proposito'!AX7</f>
        <v>#REF!</v>
      </c>
      <c r="AG6" s="13" t="e">
        <f>+'[1]Metas 2018proposito'!AY7/'[1]Metas 2018proposito'!AZ7</f>
        <v>#REF!</v>
      </c>
      <c r="AH6" s="12" t="e">
        <f>(AI6/AJ6)</f>
        <v>#DIV/0!</v>
      </c>
      <c r="AI6" s="13" t="e">
        <f>+'[1]Metas 2018proposito'!BB7/'[1]Metas 2018proposito'!BC7</f>
        <v>#DIV/0!</v>
      </c>
      <c r="AJ6" s="13" t="e">
        <f>+'[1]Metas 2018proposito'!BD7/'[1]Metas 2018proposito'!BE7</f>
        <v>#DIV/0!</v>
      </c>
      <c r="AK6" s="15" t="s">
        <v>26</v>
      </c>
      <c r="AL6" s="15" t="s">
        <v>26</v>
      </c>
    </row>
    <row r="7" spans="1:40" ht="409.6" customHeight="1" thickBot="1">
      <c r="A7" s="9" t="s">
        <v>27</v>
      </c>
      <c r="B7" s="9" t="s">
        <v>28</v>
      </c>
      <c r="C7" s="9" t="s">
        <v>29</v>
      </c>
      <c r="D7" s="10" t="s">
        <v>30</v>
      </c>
      <c r="E7" s="11" t="s">
        <v>24</v>
      </c>
      <c r="F7" s="11" t="s">
        <v>25</v>
      </c>
      <c r="G7" s="16">
        <f>+H7/I7</f>
        <v>0.97560975609756095</v>
      </c>
      <c r="H7" s="17">
        <f>+N7+T7</f>
        <v>40</v>
      </c>
      <c r="I7" s="17">
        <f>+O7+U7</f>
        <v>41</v>
      </c>
      <c r="J7" s="18" t="e">
        <f t="shared" ref="J7:J13" si="0">+K7/L7</f>
        <v>#REF!</v>
      </c>
      <c r="K7" s="17" t="e">
        <f t="shared" ref="K7:L13" si="1">+Q7+W7+AC7+AI7</f>
        <v>#REF!</v>
      </c>
      <c r="L7" s="17" t="e">
        <f t="shared" si="1"/>
        <v>#REF!</v>
      </c>
      <c r="M7" s="16">
        <f t="shared" ref="M7:M13" si="2">(N7/O7)</f>
        <v>0.875</v>
      </c>
      <c r="N7" s="17">
        <f>+'[1]Metas 2018Componente 1'!O6</f>
        <v>14</v>
      </c>
      <c r="O7" s="17">
        <f>+'[1]Metas 2018Componente 1'!P6</f>
        <v>16</v>
      </c>
      <c r="P7" s="18">
        <f t="shared" ref="P7:P13" si="3">(Q7/R7)</f>
        <v>0.84615384615384615</v>
      </c>
      <c r="Q7" s="17">
        <f>+'[1]Metas 2018Componente 1'!R6</f>
        <v>11</v>
      </c>
      <c r="R7" s="17">
        <f>+'[1]Metas 2018Componente 1'!S6</f>
        <v>13</v>
      </c>
      <c r="S7" s="19">
        <f t="shared" ref="S7:S13" si="4">(T7/U7)</f>
        <v>1.04</v>
      </c>
      <c r="T7" s="17">
        <f>+'[1]Metas 2018Componente 1'!U6</f>
        <v>26</v>
      </c>
      <c r="U7" s="17">
        <f>+'[1]Metas 2018Componente 1'!V6</f>
        <v>25</v>
      </c>
      <c r="V7" s="20">
        <f t="shared" ref="V7:V13" si="5">(W7/X7)</f>
        <v>0.91428571428571426</v>
      </c>
      <c r="W7" s="17">
        <f>+'[1]Metas 2018Componente 1'!X6</f>
        <v>32</v>
      </c>
      <c r="X7" s="17">
        <f>+'[1]Metas 2018Componente 1'!Y6</f>
        <v>35</v>
      </c>
      <c r="Y7" s="19">
        <f t="shared" ref="Y7:Y13" si="6">(Z7/AA7)</f>
        <v>0.94</v>
      </c>
      <c r="Z7" s="17">
        <f>+'[1]Metas 2018Componente 1'!AA6</f>
        <v>47</v>
      </c>
      <c r="AA7" s="17">
        <f>+'[1]Metas 2018Componente 1'!AB6</f>
        <v>50</v>
      </c>
      <c r="AB7" s="18" t="e">
        <f t="shared" ref="AB7:AB13" si="7">(AC7/AD7)</f>
        <v>#REF!</v>
      </c>
      <c r="AC7" s="17" t="e">
        <f>+'[1]Metas 2018Componente 1'!AD6</f>
        <v>#REF!</v>
      </c>
      <c r="AD7" s="17" t="e">
        <f>+'[1]Metas 2018Componente 1'!AE6</f>
        <v>#REF!</v>
      </c>
      <c r="AE7" s="19">
        <f t="shared" ref="AE7:AE13" si="8">(AF7/AG7)</f>
        <v>1.0909090909090908</v>
      </c>
      <c r="AF7" s="17">
        <f>+'[1]Metas 2018Componente 1'!AG6</f>
        <v>12</v>
      </c>
      <c r="AG7" s="17">
        <f>+'[1]Metas 2018Componente 1'!AH6</f>
        <v>11</v>
      </c>
      <c r="AH7" s="18" t="e">
        <f t="shared" ref="AH7:AH13" si="9">(AI7/AJ7)</f>
        <v>#REF!</v>
      </c>
      <c r="AI7" s="17" t="e">
        <f>+'[1]Metas 2018Componente 1'!AJ6</f>
        <v>#REF!</v>
      </c>
      <c r="AJ7" s="17" t="e">
        <f>+'[1]Metas 2018Componente 1'!AK6</f>
        <v>#REF!</v>
      </c>
      <c r="AK7" s="21" t="s">
        <v>31</v>
      </c>
      <c r="AL7" s="21" t="s">
        <v>32</v>
      </c>
      <c r="AM7" s="15"/>
      <c r="AN7" s="15"/>
    </row>
    <row r="8" spans="1:40" ht="331.5" customHeight="1" thickBot="1">
      <c r="A8" s="9" t="s">
        <v>33</v>
      </c>
      <c r="B8" s="9" t="s">
        <v>34</v>
      </c>
      <c r="C8" s="9" t="s">
        <v>35</v>
      </c>
      <c r="D8" s="10" t="s">
        <v>36</v>
      </c>
      <c r="E8" s="11" t="s">
        <v>24</v>
      </c>
      <c r="F8" s="11" t="s">
        <v>25</v>
      </c>
      <c r="G8" s="12" t="e">
        <f t="shared" ref="G8:G13" si="10">+H8/I8</f>
        <v>#REF!</v>
      </c>
      <c r="H8" s="13" t="e">
        <f t="shared" ref="H8:I13" si="11">+N8+T8</f>
        <v>#REF!</v>
      </c>
      <c r="I8" s="13" t="e">
        <f t="shared" si="11"/>
        <v>#REF!</v>
      </c>
      <c r="J8" s="12" t="e">
        <f t="shared" si="0"/>
        <v>#REF!</v>
      </c>
      <c r="K8" s="13" t="e">
        <f t="shared" si="1"/>
        <v>#REF!</v>
      </c>
      <c r="L8" s="13" t="e">
        <f t="shared" si="1"/>
        <v>#REF!</v>
      </c>
      <c r="M8" s="12">
        <f t="shared" si="2"/>
        <v>1</v>
      </c>
      <c r="N8" s="13">
        <f>+'[1]Metas 2018Componente 2'!O6</f>
        <v>29</v>
      </c>
      <c r="O8" s="13">
        <f>+'[1]Metas 2018Componente 2'!P6</f>
        <v>29</v>
      </c>
      <c r="P8" s="12">
        <f t="shared" si="3"/>
        <v>0.82758620689655171</v>
      </c>
      <c r="Q8" s="13">
        <f>+'[1]Metas 2018Componente 2'!R6</f>
        <v>24</v>
      </c>
      <c r="R8" s="13">
        <f>+'[1]Metas 2018Componente 2'!S6</f>
        <v>29</v>
      </c>
      <c r="S8" s="14" t="e">
        <f t="shared" si="4"/>
        <v>#REF!</v>
      </c>
      <c r="T8" s="13" t="e">
        <f>+'[1]Metas 2018Componente 2'!U6</f>
        <v>#REF!</v>
      </c>
      <c r="U8" s="13" t="e">
        <f>+'[1]Metas 2018Componente 2'!V6</f>
        <v>#REF!</v>
      </c>
      <c r="V8" s="14" t="e">
        <f t="shared" si="5"/>
        <v>#DIV/0!</v>
      </c>
      <c r="W8" s="13">
        <f>+'[1]Metas 2018Componente 2'!X6</f>
        <v>6</v>
      </c>
      <c r="X8" s="13">
        <f>+'[1]Metas 2018Componente 2'!Y6</f>
        <v>0</v>
      </c>
      <c r="Y8" s="14" t="e">
        <f t="shared" si="6"/>
        <v>#REF!</v>
      </c>
      <c r="Z8" s="13" t="e">
        <f>+'[1]Metas 2018Componente 2'!AA6</f>
        <v>#REF!</v>
      </c>
      <c r="AA8" s="13" t="e">
        <f>+'[1]Metas 2018Componente 2'!AB6</f>
        <v>#REF!</v>
      </c>
      <c r="AB8" s="12" t="e">
        <f t="shared" si="7"/>
        <v>#REF!</v>
      </c>
      <c r="AC8" s="13" t="e">
        <f>+'[1]Metas 2018Componente 2'!AD6</f>
        <v>#REF!</v>
      </c>
      <c r="AD8" s="13" t="e">
        <f>+'[1]Metas 2018Componente 2'!AE6</f>
        <v>#REF!</v>
      </c>
      <c r="AE8" s="14" t="e">
        <f t="shared" si="8"/>
        <v>#REF!</v>
      </c>
      <c r="AF8" s="13" t="e">
        <f>+'[1]Metas 2018Componente 2'!AG6</f>
        <v>#REF!</v>
      </c>
      <c r="AG8" s="13" t="e">
        <f>+'[1]Metas 2018Componente 2'!AH6</f>
        <v>#REF!</v>
      </c>
      <c r="AH8" s="12" t="e">
        <f t="shared" si="9"/>
        <v>#REF!</v>
      </c>
      <c r="AI8" s="13" t="e">
        <f>+'[1]Metas 2018Componente 2'!AJ6</f>
        <v>#REF!</v>
      </c>
      <c r="AJ8" s="13" t="e">
        <f>+'[1]Metas 2018Componente 2'!AK6</f>
        <v>#REF!</v>
      </c>
      <c r="AK8" s="21" t="s">
        <v>37</v>
      </c>
      <c r="AL8" s="21" t="s">
        <v>38</v>
      </c>
      <c r="AM8" s="15"/>
      <c r="AN8" s="15"/>
    </row>
    <row r="9" spans="1:40" ht="409.6" customHeight="1" thickBot="1">
      <c r="A9" s="9" t="s">
        <v>39</v>
      </c>
      <c r="B9" s="9" t="s">
        <v>40</v>
      </c>
      <c r="C9" s="9" t="s">
        <v>41</v>
      </c>
      <c r="D9" s="10" t="s">
        <v>42</v>
      </c>
      <c r="E9" s="11" t="s">
        <v>24</v>
      </c>
      <c r="F9" s="11" t="s">
        <v>25</v>
      </c>
      <c r="G9" s="16">
        <f t="shared" si="10"/>
        <v>0.97222222222222221</v>
      </c>
      <c r="H9" s="17">
        <f>+N9+T9</f>
        <v>35</v>
      </c>
      <c r="I9" s="17">
        <f>+O9+U9</f>
        <v>36</v>
      </c>
      <c r="J9" s="18" t="e">
        <f t="shared" si="0"/>
        <v>#REF!</v>
      </c>
      <c r="K9" s="17" t="e">
        <f t="shared" si="1"/>
        <v>#REF!</v>
      </c>
      <c r="L9" s="17" t="e">
        <f t="shared" si="1"/>
        <v>#REF!</v>
      </c>
      <c r="M9" s="16">
        <f t="shared" si="2"/>
        <v>0.95454545454545459</v>
      </c>
      <c r="N9" s="17">
        <f>+'[1]Metas 2018Actividad 1.1'!O6</f>
        <v>21</v>
      </c>
      <c r="O9" s="17">
        <f>+'[1]Metas 2018Actividad 1.1'!P6</f>
        <v>22</v>
      </c>
      <c r="P9" s="18">
        <f t="shared" si="3"/>
        <v>0.59090909090909094</v>
      </c>
      <c r="Q9" s="17">
        <f>+'[1]Metas 2018Actividad 1.1'!R6</f>
        <v>13</v>
      </c>
      <c r="R9" s="17">
        <f>+'[1]Metas 2018Actividad 1.1'!S6</f>
        <v>22</v>
      </c>
      <c r="S9" s="19">
        <f t="shared" si="4"/>
        <v>1</v>
      </c>
      <c r="T9" s="17">
        <f>+'[1]Metas 2018Actividad 1.1'!U6</f>
        <v>14</v>
      </c>
      <c r="U9" s="17">
        <f>+'[1]Metas 2018Actividad 1.1'!V6</f>
        <v>14</v>
      </c>
      <c r="V9" s="18">
        <f t="shared" si="5"/>
        <v>2.3571428571428572</v>
      </c>
      <c r="W9" s="17">
        <f>+'[1]Metas 2018Actividad 1.1'!X6</f>
        <v>33</v>
      </c>
      <c r="X9" s="17">
        <f>+'[1]Metas 2018Actividad 1.1'!Y6</f>
        <v>14</v>
      </c>
      <c r="Y9" s="19">
        <f t="shared" si="6"/>
        <v>1</v>
      </c>
      <c r="Z9" s="17">
        <f>+'[1]Metas 2018Actividad 1.1'!AA6</f>
        <v>9</v>
      </c>
      <c r="AA9" s="17">
        <f>+'[1]Metas 2018Actividad 1.1'!AB6</f>
        <v>9</v>
      </c>
      <c r="AB9" s="18" t="e">
        <f t="shared" si="7"/>
        <v>#REF!</v>
      </c>
      <c r="AC9" s="17" t="e">
        <f>+'[1]Metas 2018Actividad 1.1'!AD6</f>
        <v>#REF!</v>
      </c>
      <c r="AD9" s="17" t="e">
        <f>+'[1]Metas 2018Actividad 1.1'!AE6</f>
        <v>#REF!</v>
      </c>
      <c r="AE9" s="19">
        <f t="shared" si="8"/>
        <v>1</v>
      </c>
      <c r="AF9" s="17">
        <f>+'[1]Metas 2018Actividad 1.1'!AG6</f>
        <v>5</v>
      </c>
      <c r="AG9" s="17">
        <f>+'[1]Metas 2018Actividad 1.1'!AH6</f>
        <v>5</v>
      </c>
      <c r="AH9" s="18" t="e">
        <f t="shared" si="9"/>
        <v>#REF!</v>
      </c>
      <c r="AI9" s="17" t="e">
        <f>+'[1]Metas 2018Actividad 1.1'!AJ6</f>
        <v>#REF!</v>
      </c>
      <c r="AJ9" s="17" t="e">
        <f>+'[1]Metas 2018Actividad 1.1'!AK6</f>
        <v>#REF!</v>
      </c>
      <c r="AK9" s="22" t="s">
        <v>43</v>
      </c>
      <c r="AL9" s="21" t="s">
        <v>44</v>
      </c>
      <c r="AM9" s="15"/>
      <c r="AN9" s="15"/>
    </row>
    <row r="10" spans="1:40" ht="408.75" customHeight="1" thickBot="1">
      <c r="A10" s="9" t="s">
        <v>45</v>
      </c>
      <c r="B10" s="9" t="s">
        <v>46</v>
      </c>
      <c r="C10" s="9" t="s">
        <v>47</v>
      </c>
      <c r="D10" s="10" t="s">
        <v>48</v>
      </c>
      <c r="E10" s="11" t="s">
        <v>24</v>
      </c>
      <c r="F10" s="11" t="s">
        <v>25</v>
      </c>
      <c r="G10" s="12">
        <f t="shared" si="10"/>
        <v>0.92592592592592593</v>
      </c>
      <c r="H10" s="13">
        <f t="shared" si="11"/>
        <v>50</v>
      </c>
      <c r="I10" s="13">
        <f>+O10+U10</f>
        <v>54</v>
      </c>
      <c r="J10" s="12" t="e">
        <f t="shared" si="0"/>
        <v>#REF!</v>
      </c>
      <c r="K10" s="13" t="e">
        <f t="shared" si="1"/>
        <v>#REF!</v>
      </c>
      <c r="L10" s="13" t="e">
        <f t="shared" si="1"/>
        <v>#REF!</v>
      </c>
      <c r="M10" s="12">
        <f t="shared" si="2"/>
        <v>0.92</v>
      </c>
      <c r="N10" s="13">
        <f>+'[1]Metas 2018Actividad 1.2'!O6</f>
        <v>23</v>
      </c>
      <c r="O10" s="13">
        <f>+'[1]Metas 2018Actividad 1.2'!P6</f>
        <v>25</v>
      </c>
      <c r="P10" s="12">
        <f t="shared" si="3"/>
        <v>1</v>
      </c>
      <c r="Q10" s="13">
        <f>+'[1]Metas 2018Actividad 1.2'!R6</f>
        <v>27</v>
      </c>
      <c r="R10" s="13">
        <f>+'[1]Metas 2018Actividad 1.2'!S6</f>
        <v>27</v>
      </c>
      <c r="S10" s="12">
        <f t="shared" si="4"/>
        <v>0.93103448275862066</v>
      </c>
      <c r="T10" s="13">
        <f>+'[1]Metas 2018Actividad 1.2'!U6</f>
        <v>27</v>
      </c>
      <c r="U10" s="13">
        <f>+'[1]Metas 2018Actividad 1.2'!V6</f>
        <v>29</v>
      </c>
      <c r="V10" s="12">
        <f t="shared" si="5"/>
        <v>1</v>
      </c>
      <c r="W10" s="13">
        <f>+'[1]Metas 2018Actividad 1.2'!X6</f>
        <v>95</v>
      </c>
      <c r="X10" s="13">
        <f>+'[1]Metas 2018Actividad 1.2'!Y6</f>
        <v>95</v>
      </c>
      <c r="Y10" s="14">
        <f t="shared" si="6"/>
        <v>1</v>
      </c>
      <c r="Z10" s="13">
        <f>+'[1]Metas 2018Actividad 1.2'!AA6</f>
        <v>46</v>
      </c>
      <c r="AA10" s="13">
        <f>+'[1]Metas 2018Actividad 1.2'!AB6</f>
        <v>46</v>
      </c>
      <c r="AB10" s="12" t="e">
        <f t="shared" si="7"/>
        <v>#REF!</v>
      </c>
      <c r="AC10" s="13" t="e">
        <f>+'[1]Metas 2018Actividad 1.2'!AD6</f>
        <v>#REF!</v>
      </c>
      <c r="AD10" s="13" t="e">
        <f>+'[1]Metas 2018Actividad 1.2'!AE6</f>
        <v>#REF!</v>
      </c>
      <c r="AE10" s="14">
        <f t="shared" si="8"/>
        <v>1</v>
      </c>
      <c r="AF10" s="13">
        <f>+'[1]Metas 2018Actividad 1.2'!AG6</f>
        <v>14</v>
      </c>
      <c r="AG10" s="13">
        <f>+'[1]Metas 2018Actividad 1.2'!AH6</f>
        <v>14</v>
      </c>
      <c r="AH10" s="12" t="e">
        <f t="shared" si="9"/>
        <v>#REF!</v>
      </c>
      <c r="AI10" s="13" t="e">
        <f>+'[1]Metas 2018Actividad 1.2'!AJ6</f>
        <v>#REF!</v>
      </c>
      <c r="AJ10" s="13" t="e">
        <f>+'[1]Metas 2018Actividad 1.2'!AK6</f>
        <v>#REF!</v>
      </c>
      <c r="AK10" s="22" t="s">
        <v>49</v>
      </c>
      <c r="AL10" s="21" t="s">
        <v>50</v>
      </c>
      <c r="AM10" s="15"/>
      <c r="AN10" s="15"/>
    </row>
    <row r="11" spans="1:40" ht="409.6" customHeight="1" thickBot="1">
      <c r="A11" s="9" t="s">
        <v>51</v>
      </c>
      <c r="B11" s="9" t="s">
        <v>52</v>
      </c>
      <c r="C11" s="9" t="s">
        <v>53</v>
      </c>
      <c r="D11" s="10" t="s">
        <v>54</v>
      </c>
      <c r="E11" s="11" t="s">
        <v>24</v>
      </c>
      <c r="F11" s="11" t="s">
        <v>25</v>
      </c>
      <c r="G11" s="16">
        <f t="shared" si="10"/>
        <v>0.94827586206896552</v>
      </c>
      <c r="H11" s="17">
        <f t="shared" si="11"/>
        <v>55</v>
      </c>
      <c r="I11" s="17">
        <f t="shared" si="11"/>
        <v>58</v>
      </c>
      <c r="J11" s="18" t="e">
        <f t="shared" si="0"/>
        <v>#REF!</v>
      </c>
      <c r="K11" s="17" t="e">
        <f t="shared" si="1"/>
        <v>#REF!</v>
      </c>
      <c r="L11" s="17" t="e">
        <f t="shared" si="1"/>
        <v>#REF!</v>
      </c>
      <c r="M11" s="16">
        <f t="shared" si="2"/>
        <v>0.83333333333333337</v>
      </c>
      <c r="N11" s="17">
        <f>+'[1]Metas 2018Actividad 1.3'!O6</f>
        <v>20</v>
      </c>
      <c r="O11" s="17">
        <f>+'[1]Metas 2018Actividad 1.3'!P6</f>
        <v>24</v>
      </c>
      <c r="P11" s="18">
        <f t="shared" si="3"/>
        <v>0.61538461538461542</v>
      </c>
      <c r="Q11" s="17">
        <f>+'[1]Metas 2018Actividad 1.3'!R6</f>
        <v>8</v>
      </c>
      <c r="R11" s="17">
        <f>+'[1]Metas 2018Actividad 1.3'!S6</f>
        <v>13</v>
      </c>
      <c r="S11" s="16">
        <f t="shared" si="4"/>
        <v>1.0294117647058822</v>
      </c>
      <c r="T11" s="17">
        <f>+'[1]Metas 2018Actividad 1.3'!U6</f>
        <v>35</v>
      </c>
      <c r="U11" s="17">
        <f>+'[1]Metas 2018Actividad 1.3'!V6</f>
        <v>34</v>
      </c>
      <c r="V11" s="18">
        <f t="shared" si="5"/>
        <v>1</v>
      </c>
      <c r="W11" s="17">
        <f>+'[1]Metas 2018Actividad 1.3'!X6</f>
        <v>35</v>
      </c>
      <c r="X11" s="17">
        <f>+'[1]Metas 2018Actividad 1.3'!Y6</f>
        <v>35</v>
      </c>
      <c r="Y11" s="19">
        <f t="shared" si="6"/>
        <v>1</v>
      </c>
      <c r="Z11" s="17">
        <f>+'[1]Metas 2018Actividad 1.3'!AA6</f>
        <v>45</v>
      </c>
      <c r="AA11" s="17">
        <f>+'[1]Metas 2018Actividad 1.3'!AB6</f>
        <v>45</v>
      </c>
      <c r="AB11" s="18" t="e">
        <f t="shared" si="7"/>
        <v>#REF!</v>
      </c>
      <c r="AC11" s="17" t="e">
        <f>+'[1]Metas 2018Actividad 1.3'!AD6</f>
        <v>#REF!</v>
      </c>
      <c r="AD11" s="17" t="e">
        <f>+'[1]Metas 2018Actividad 1.3'!AE6</f>
        <v>#REF!</v>
      </c>
      <c r="AE11" s="19">
        <f t="shared" si="8"/>
        <v>1.1000000000000001</v>
      </c>
      <c r="AF11" s="17">
        <f>+'[1]Metas 2018Actividad 1.3'!AG6</f>
        <v>11</v>
      </c>
      <c r="AG11" s="17">
        <f>+'[1]Metas 2018Actividad 1.3'!AH6</f>
        <v>10</v>
      </c>
      <c r="AH11" s="18" t="e">
        <f t="shared" si="9"/>
        <v>#REF!</v>
      </c>
      <c r="AI11" s="17" t="e">
        <f>+'[1]Metas 2018Actividad 1.3'!AJ6</f>
        <v>#REF!</v>
      </c>
      <c r="AJ11" s="17" t="e">
        <f>+'[1]Metas 2018Actividad 1.3'!AK6</f>
        <v>#REF!</v>
      </c>
      <c r="AK11" s="21" t="s">
        <v>55</v>
      </c>
      <c r="AL11" s="21" t="s">
        <v>56</v>
      </c>
      <c r="AM11" s="23"/>
      <c r="AN11" s="15"/>
    </row>
    <row r="12" spans="1:40" ht="408" customHeight="1" thickBot="1">
      <c r="A12" s="9" t="s">
        <v>57</v>
      </c>
      <c r="B12" s="9" t="s">
        <v>58</v>
      </c>
      <c r="C12" s="9" t="s">
        <v>59</v>
      </c>
      <c r="D12" s="10" t="s">
        <v>60</v>
      </c>
      <c r="E12" s="11" t="s">
        <v>24</v>
      </c>
      <c r="F12" s="11" t="s">
        <v>25</v>
      </c>
      <c r="G12" s="12">
        <f t="shared" si="10"/>
        <v>0.96261682242990654</v>
      </c>
      <c r="H12" s="13">
        <f t="shared" si="11"/>
        <v>103</v>
      </c>
      <c r="I12" s="13">
        <f t="shared" si="11"/>
        <v>107</v>
      </c>
      <c r="J12" s="12" t="e">
        <f t="shared" si="0"/>
        <v>#REF!</v>
      </c>
      <c r="K12" s="13" t="e">
        <f t="shared" si="1"/>
        <v>#REF!</v>
      </c>
      <c r="L12" s="13" t="e">
        <f t="shared" si="1"/>
        <v>#REF!</v>
      </c>
      <c r="M12" s="12">
        <f t="shared" si="2"/>
        <v>0.94444444444444442</v>
      </c>
      <c r="N12" s="13">
        <f>+'[1]Metas 2018Actividad 1.4'!O6</f>
        <v>34</v>
      </c>
      <c r="O12" s="13">
        <f>+'[1]Metas 2018Actividad 1.4'!P6</f>
        <v>36</v>
      </c>
      <c r="P12" s="12">
        <f t="shared" si="3"/>
        <v>0.98305084745762716</v>
      </c>
      <c r="Q12" s="13">
        <f>+'[1]Metas 2018Actividad 1.4'!R6</f>
        <v>58</v>
      </c>
      <c r="R12" s="13">
        <f>+'[1]Metas 2018Actividad 1.4'!S6</f>
        <v>59</v>
      </c>
      <c r="S12" s="12">
        <f t="shared" si="4"/>
        <v>0.971830985915493</v>
      </c>
      <c r="T12" s="13">
        <f>+'[1]Metas 2018Actividad 1.4'!U6</f>
        <v>69</v>
      </c>
      <c r="U12" s="13">
        <f>+'[1]Metas 2018Actividad 1.4'!V6</f>
        <v>71</v>
      </c>
      <c r="V12" s="12">
        <f t="shared" si="5"/>
        <v>1.0169491525423728</v>
      </c>
      <c r="W12" s="13">
        <f>+'[1]Metas 2018Actividad 1.4'!X6</f>
        <v>60</v>
      </c>
      <c r="X12" s="13">
        <f>+'[1]Metas 2018Actividad 1.4'!Y6</f>
        <v>59</v>
      </c>
      <c r="Y12" s="14">
        <f t="shared" si="6"/>
        <v>0.98148148148148151</v>
      </c>
      <c r="Z12" s="13">
        <f>+'[1]Metas 2018Actividad 1.4'!AA6</f>
        <v>53</v>
      </c>
      <c r="AA12" s="13">
        <f>+'[1]Metas 2018Actividad 1.4'!AB6</f>
        <v>54</v>
      </c>
      <c r="AB12" s="12" t="e">
        <f t="shared" si="7"/>
        <v>#REF!</v>
      </c>
      <c r="AC12" s="13" t="e">
        <f>+'[1]Metas 2018Actividad 1.4'!AD6</f>
        <v>#REF!</v>
      </c>
      <c r="AD12" s="13" t="e">
        <f>+'[1]Metas 2018Actividad 1.4'!AE6</f>
        <v>#REF!</v>
      </c>
      <c r="AE12" s="14">
        <f t="shared" si="8"/>
        <v>1</v>
      </c>
      <c r="AF12" s="13">
        <f>+'[1]Metas 2018Actividad 1.4'!AG6</f>
        <v>66</v>
      </c>
      <c r="AG12" s="13">
        <f>+'[1]Metas 2018Actividad 1.4'!AH6</f>
        <v>66</v>
      </c>
      <c r="AH12" s="12" t="e">
        <f t="shared" si="9"/>
        <v>#REF!</v>
      </c>
      <c r="AI12" s="13" t="e">
        <f>+'[1]Metas 2018Actividad 1.4'!AJ6</f>
        <v>#REF!</v>
      </c>
      <c r="AJ12" s="13" t="e">
        <f>+'[1]Metas 2018Actividad 1.4'!AK6</f>
        <v>#REF!</v>
      </c>
      <c r="AK12" s="21" t="s">
        <v>61</v>
      </c>
      <c r="AL12" s="21" t="s">
        <v>62</v>
      </c>
      <c r="AM12" s="15"/>
      <c r="AN12" s="15"/>
    </row>
    <row r="13" spans="1:40" ht="321.75" customHeight="1" thickBot="1">
      <c r="A13" s="9" t="s">
        <v>63</v>
      </c>
      <c r="B13" s="9" t="s">
        <v>64</v>
      </c>
      <c r="C13" s="9" t="s">
        <v>65</v>
      </c>
      <c r="D13" s="10" t="s">
        <v>66</v>
      </c>
      <c r="E13" s="11" t="s">
        <v>24</v>
      </c>
      <c r="F13" s="11" t="s">
        <v>25</v>
      </c>
      <c r="G13" s="18">
        <f t="shared" si="10"/>
        <v>0.7142857142857143</v>
      </c>
      <c r="H13" s="24">
        <f t="shared" si="11"/>
        <v>25</v>
      </c>
      <c r="I13" s="24">
        <f t="shared" si="11"/>
        <v>35</v>
      </c>
      <c r="J13" s="18" t="e">
        <f t="shared" si="0"/>
        <v>#REF!</v>
      </c>
      <c r="K13" s="24" t="e">
        <f t="shared" si="1"/>
        <v>#REF!</v>
      </c>
      <c r="L13" s="24" t="e">
        <f t="shared" si="1"/>
        <v>#REF!</v>
      </c>
      <c r="M13" s="18">
        <f t="shared" si="2"/>
        <v>0.7142857142857143</v>
      </c>
      <c r="N13" s="24">
        <f>+'[1]Metas 2018 Actividad 2.1'!O6</f>
        <v>25</v>
      </c>
      <c r="O13" s="24">
        <f>+'[1]Metas 2018 Actividad 2.1'!P6</f>
        <v>35</v>
      </c>
      <c r="P13" s="18">
        <f t="shared" si="3"/>
        <v>0.62857142857142856</v>
      </c>
      <c r="Q13" s="24">
        <f>+'[1]Metas 2018 Actividad 2.1'!R6</f>
        <v>22</v>
      </c>
      <c r="R13" s="24">
        <f>+'[1]Metas 2018 Actividad 2.1'!S6</f>
        <v>35</v>
      </c>
      <c r="S13" s="20" t="e">
        <f t="shared" si="4"/>
        <v>#DIV/0!</v>
      </c>
      <c r="T13" s="24">
        <f>+'[1]Metas 2018 Actividad 2.1'!U6</f>
        <v>0</v>
      </c>
      <c r="U13" s="24">
        <f>+'[1]Metas 2018 Actividad 2.1'!V6</f>
        <v>0</v>
      </c>
      <c r="V13" s="20" t="e">
        <f t="shared" si="5"/>
        <v>#REF!</v>
      </c>
      <c r="W13" s="24" t="e">
        <f>+'[1]Metas 2018 Actividad 2.1'!X6</f>
        <v>#REF!</v>
      </c>
      <c r="X13" s="24" t="e">
        <f>+'[1]Metas 2018 Actividad 2.1'!Y6</f>
        <v>#REF!</v>
      </c>
      <c r="Y13" s="20" t="e">
        <f t="shared" si="6"/>
        <v>#DIV/0!</v>
      </c>
      <c r="Z13" s="24">
        <f>+'[1]Metas 2018 Actividad 2.1'!AA6</f>
        <v>0</v>
      </c>
      <c r="AA13" s="24">
        <f>+'[1]Metas 2018 Actividad 2.1'!AB6</f>
        <v>0</v>
      </c>
      <c r="AB13" s="18" t="e">
        <f t="shared" si="7"/>
        <v>#REF!</v>
      </c>
      <c r="AC13" s="24" t="e">
        <f>+'[1]Metas 2018 Actividad 2.1'!AD6</f>
        <v>#REF!</v>
      </c>
      <c r="AD13" s="24" t="e">
        <f>+'[1]Metas 2018 Actividad 2.1'!AE6</f>
        <v>#REF!</v>
      </c>
      <c r="AE13" s="20" t="e">
        <f t="shared" si="8"/>
        <v>#DIV/0!</v>
      </c>
      <c r="AF13" s="24">
        <f>+'[1]Metas 2018 Actividad 2.1'!AG6</f>
        <v>0</v>
      </c>
      <c r="AG13" s="24">
        <f>+'[1]Metas 2018 Actividad 2.1'!AH6</f>
        <v>0</v>
      </c>
      <c r="AH13" s="18" t="e">
        <f t="shared" si="9"/>
        <v>#REF!</v>
      </c>
      <c r="AI13" s="24" t="e">
        <f>+'[1]Metas 2018 Actividad 2.1'!AJ6</f>
        <v>#REF!</v>
      </c>
      <c r="AJ13" s="24" t="e">
        <f>+'[1]Metas 2018 Actividad 2.1'!AK6</f>
        <v>#REF!</v>
      </c>
      <c r="AK13" s="21" t="s">
        <v>67</v>
      </c>
      <c r="AL13" s="21" t="s">
        <v>68</v>
      </c>
      <c r="AM13" s="25"/>
      <c r="AN13" s="25"/>
    </row>
    <row r="14" spans="1:40" ht="64.5">
      <c r="G14" s="26"/>
      <c r="AK14" s="27"/>
    </row>
  </sheetData>
  <mergeCells count="6">
    <mergeCell ref="A3:AL3"/>
    <mergeCell ref="G4:L4"/>
    <mergeCell ref="M4:R4"/>
    <mergeCell ref="S4:X4"/>
    <mergeCell ref="Y4:AD4"/>
    <mergeCell ref="AE4:AJ4"/>
  </mergeCells>
  <printOptions horizontalCentered="1"/>
  <pageMargins left="0.9055118110236221" right="0.31496062992125984" top="0.35433070866141736" bottom="0.35433070866141736" header="0.31496062992125984" footer="0.31496062992125984"/>
  <pageSetup paperSize="5" scale="16" orientation="landscape" r:id="rId1"/>
  <headerFooter>
    <oddFooter>&amp;R&amp;F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HAZTHMS366H4-260687506-2837</_dlc_DocId>
    <_dlc_DocIdUrl xmlns="7bca82a3-7548-4c8d-b007-daa3f89b3500">
      <Url>https://conacytmx.sharepoint.com/sites/Evaluacion SIICYT/_layouts/15/DocIdRedir.aspx?ID=HAZTHMS366H4-260687506-2837</Url>
      <Description>HAZTHMS366H4-260687506-2837</Description>
    </_dlc_DocIdUrl>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A4752C2-9F2E-4DBA-B52D-DD8F195F2842}"/>
</file>

<file path=customXml/itemProps2.xml><?xml version="1.0" encoding="utf-8"?>
<ds:datastoreItem xmlns:ds="http://schemas.openxmlformats.org/officeDocument/2006/customXml" ds:itemID="{EE84263A-57D5-46EF-A221-A9F888981075}"/>
</file>

<file path=customXml/itemProps3.xml><?xml version="1.0" encoding="utf-8"?>
<ds:datastoreItem xmlns:ds="http://schemas.openxmlformats.org/officeDocument/2006/customXml" ds:itemID="{01AB18E6-3C55-4EF5-A471-878F324B1CAA}"/>
</file>

<file path=customXml/itemProps4.xml><?xml version="1.0" encoding="utf-8"?>
<ds:datastoreItem xmlns:ds="http://schemas.openxmlformats.org/officeDocument/2006/customXml" ds:itemID="{6794A68D-A83C-4D71-949B-AC332D41EC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sruizm@conacyt.mx</dc:creator>
  <cp:keywords/>
  <dc:description/>
  <cp:lastModifiedBy/>
  <cp:revision/>
  <dcterms:created xsi:type="dcterms:W3CDTF">2018-07-07T01:00:56Z</dcterms:created>
  <dcterms:modified xsi:type="dcterms:W3CDTF">2018-08-16T00:46:50Z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70bc1a99-8a48-4b7c-a383-381dc842cb4f</vt:lpwstr>
  </property>
</Properties>
</file>