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G:\MICHELLE DELARRUE\Medios de Verificación\Cuenta pública 2018\S278\"/>
    </mc:Choice>
  </mc:AlternateContent>
  <bookViews>
    <workbookView xWindow="0" yWindow="0" windowWidth="23040" windowHeight="7176" tabRatio="798" activeTab="3"/>
  </bookViews>
  <sheets>
    <sheet name="Metas 2018Definitivas_" sheetId="14" r:id="rId1"/>
    <sheet name="Metas 2018Definitivas" sheetId="10" state="hidden" r:id="rId2"/>
    <sheet name="Metas 2018Fin" sheetId="13" r:id="rId3"/>
    <sheet name="Metas 2018proposito" sheetId="1" r:id="rId4"/>
    <sheet name="Metas 2018Componente 1" sheetId="12" r:id="rId5"/>
    <sheet name="Metas 2018Componente 2" sheetId="3" r:id="rId6"/>
    <sheet name="Metas 2018Actividad 1.1" sheetId="4" r:id="rId7"/>
    <sheet name="Metas 2018Actividad 1.2" sheetId="5" r:id="rId8"/>
    <sheet name="Metas 2018Actividad 1.3" sheetId="6" r:id="rId9"/>
    <sheet name="Metas 2018Actividad 1.4" sheetId="7" r:id="rId10"/>
    <sheet name="Metas 2018 Actividad 2.1" sheetId="8" r:id="rId11"/>
  </sheets>
  <definedNames>
    <definedName name="_xlnm._FilterDatabase" localSheetId="8" hidden="1">'Metas 2018Actividad 1.3'!$M$8:$AK$84</definedName>
    <definedName name="_xlnm._FilterDatabase" localSheetId="9" hidden="1">'Metas 2018Actividad 1.4'!$D$11:$I$101</definedName>
    <definedName name="_xlnm.Print_Area" localSheetId="6">'Metas 2018Actividad 1.1'!$A$1:$M$6</definedName>
    <definedName name="_xlnm.Print_Area" localSheetId="7">'Metas 2018Actividad 1.2'!$A$1:$M$6</definedName>
    <definedName name="_xlnm.Print_Area" localSheetId="8">'Metas 2018Actividad 1.3'!$A$1:$M$6</definedName>
    <definedName name="_xlnm.Print_Area" localSheetId="9">'Metas 2018Actividad 1.4'!$A$1:$M$6</definedName>
    <definedName name="_xlnm.Print_Area" localSheetId="4">'Metas 2018Componente 1'!$A$1:$M$6</definedName>
    <definedName name="_xlnm.Print_Area" localSheetId="5">'Metas 2018Componente 2'!$A$1:$M$6</definedName>
    <definedName name="_xlnm.Print_Area" localSheetId="1">'Metas 2018Definitivas'!$A$2:$AL$14</definedName>
    <definedName name="_xlnm.Print_Area" localSheetId="0">'Metas 2018Definitivas_'!$A$2:$AL$14</definedName>
    <definedName name="_xlnm.Print_Area" localSheetId="2">'Metas 2018Fin'!$A$1:$M$7</definedName>
    <definedName name="_xlnm.Print_Area" localSheetId="3">'Metas 2018proposito'!$A$1:$AA$7</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M7" i="3" l="1"/>
  <c r="AM6" i="3"/>
  <c r="AL7" i="12"/>
  <c r="AL6" i="12"/>
  <c r="J7" i="14" l="1"/>
  <c r="Q7" i="1"/>
  <c r="P7" i="1"/>
  <c r="O7" i="1"/>
  <c r="AG10" i="5" l="1"/>
  <c r="AH10" i="3" l="1"/>
  <c r="AK6" i="3" s="1"/>
  <c r="AG10" i="3"/>
  <c r="AJ6" i="3" s="1"/>
  <c r="AI6" i="3" s="1"/>
  <c r="J6" i="14"/>
  <c r="J6" i="12" l="1"/>
  <c r="I6" i="12"/>
  <c r="J6" i="7"/>
  <c r="I6" i="7"/>
  <c r="J6" i="6"/>
  <c r="I6" i="6"/>
  <c r="AH10" i="4"/>
  <c r="AH6" i="4" l="1"/>
  <c r="J6" i="4" s="1"/>
  <c r="AG6" i="4"/>
  <c r="I6" i="4" s="1"/>
  <c r="J6" i="5"/>
  <c r="I6" i="5"/>
  <c r="AH10" i="12" l="1"/>
  <c r="AH10" i="6"/>
  <c r="AI10" i="12"/>
  <c r="AJ10" i="12"/>
  <c r="AG10" i="12"/>
  <c r="L11" i="13" l="1"/>
  <c r="I11" i="13"/>
  <c r="M11" i="1"/>
  <c r="L11" i="1"/>
  <c r="K11" i="1"/>
  <c r="J11" i="1"/>
  <c r="H7" i="13" l="1"/>
  <c r="G6" i="14" l="1"/>
  <c r="AK6" i="12"/>
  <c r="AJ6" i="12"/>
  <c r="AJ14" i="14"/>
  <c r="AI14" i="14"/>
  <c r="AH14" i="14" s="1"/>
  <c r="AG14" i="14"/>
  <c r="AF14" i="14"/>
  <c r="AE14" i="14"/>
  <c r="AD14" i="14"/>
  <c r="AC14" i="14"/>
  <c r="AB14" i="14" s="1"/>
  <c r="AA14" i="14"/>
  <c r="Z14" i="14"/>
  <c r="Y14" i="14"/>
  <c r="X14" i="14"/>
  <c r="W14" i="14"/>
  <c r="V14" i="14" s="1"/>
  <c r="U14" i="14"/>
  <c r="T14" i="14"/>
  <c r="S14" i="14"/>
  <c r="O14" i="14"/>
  <c r="I14" i="14" s="1"/>
  <c r="N14" i="14"/>
  <c r="H14" i="14" s="1"/>
  <c r="M14" i="14"/>
  <c r="G14" i="14"/>
  <c r="AG13" i="14"/>
  <c r="AF13" i="14"/>
  <c r="AE13" i="14" s="1"/>
  <c r="AA13" i="14"/>
  <c r="Z13" i="14"/>
  <c r="Y13" i="14" s="1"/>
  <c r="U13" i="14"/>
  <c r="T13" i="14"/>
  <c r="S13" i="14" s="1"/>
  <c r="O13" i="14"/>
  <c r="I13" i="14" s="1"/>
  <c r="N13" i="14"/>
  <c r="H13" i="14" s="1"/>
  <c r="G13" i="14"/>
  <c r="AK6" i="6"/>
  <c r="AG10" i="6"/>
  <c r="AJ6" i="6" s="1"/>
  <c r="AG12" i="14"/>
  <c r="AF12" i="14"/>
  <c r="AB10" i="6"/>
  <c r="AE6" i="6" s="1"/>
  <c r="AA10" i="6"/>
  <c r="AD6" i="6" s="1"/>
  <c r="AA12" i="14"/>
  <c r="Z12" i="14"/>
  <c r="V10" i="6"/>
  <c r="Y6" i="6" s="1"/>
  <c r="U10" i="6"/>
  <c r="X6" i="6" s="1"/>
  <c r="U12" i="14"/>
  <c r="T12" i="14"/>
  <c r="P10" i="6"/>
  <c r="S6" i="6" s="1"/>
  <c r="O10" i="6"/>
  <c r="R6" i="6" s="1"/>
  <c r="O12" i="14"/>
  <c r="I12" i="14" s="1"/>
  <c r="N12" i="14"/>
  <c r="H12" i="14" s="1"/>
  <c r="G12" i="14" s="1"/>
  <c r="AG11" i="14"/>
  <c r="AF11" i="14"/>
  <c r="AA11" i="14"/>
  <c r="Z11" i="14"/>
  <c r="U11" i="14"/>
  <c r="T11" i="14"/>
  <c r="O11" i="14"/>
  <c r="I11" i="14" s="1"/>
  <c r="G11" i="14" s="1"/>
  <c r="N11" i="14"/>
  <c r="H11" i="14" s="1"/>
  <c r="M11" i="14"/>
  <c r="AG10" i="14"/>
  <c r="AF10" i="14"/>
  <c r="AA10" i="14"/>
  <c r="Z10" i="14"/>
  <c r="U10" i="14"/>
  <c r="T10" i="14"/>
  <c r="O10" i="14"/>
  <c r="I10" i="14" s="1"/>
  <c r="N10" i="14"/>
  <c r="AJ9" i="14"/>
  <c r="AI9" i="14"/>
  <c r="AG9" i="14"/>
  <c r="AF9" i="14"/>
  <c r="AA9" i="14"/>
  <c r="Z9" i="14"/>
  <c r="Y9" i="14" s="1"/>
  <c r="U9" i="14"/>
  <c r="T9" i="14"/>
  <c r="S9" i="14"/>
  <c r="O9" i="14"/>
  <c r="N9" i="14"/>
  <c r="M9" i="14" s="1"/>
  <c r="AG8" i="14"/>
  <c r="AF8" i="14"/>
  <c r="AA8" i="14"/>
  <c r="Z8" i="14"/>
  <c r="Y8" i="14"/>
  <c r="U8" i="14"/>
  <c r="T8" i="14"/>
  <c r="S8" i="14"/>
  <c r="O8" i="14"/>
  <c r="I8" i="14" s="1"/>
  <c r="N8" i="14"/>
  <c r="M8" i="14"/>
  <c r="AJ6" i="5"/>
  <c r="AH10" i="5"/>
  <c r="AK6" i="5" s="1"/>
  <c r="AK6" i="4"/>
  <c r="AG10" i="4"/>
  <c r="AJ6" i="4" s="1"/>
  <c r="AI10" i="14" s="1"/>
  <c r="J11" i="13"/>
  <c r="AG11" i="7"/>
  <c r="AJ6" i="7" s="1"/>
  <c r="AH11" i="7"/>
  <c r="AK6" i="7" s="1"/>
  <c r="AG9" i="10"/>
  <c r="AB10" i="3"/>
  <c r="AE6" i="3" s="1"/>
  <c r="AA10" i="3"/>
  <c r="AD6" i="3" s="1"/>
  <c r="AA10" i="5"/>
  <c r="AD6" i="5"/>
  <c r="AC11" i="10" s="1"/>
  <c r="V10" i="12"/>
  <c r="Y6" i="12" s="1"/>
  <c r="U10" i="12"/>
  <c r="X6" i="12"/>
  <c r="W8" i="10" s="1"/>
  <c r="AB10" i="4"/>
  <c r="AE6" i="4" s="1"/>
  <c r="AA10" i="4"/>
  <c r="AD6" i="4" s="1"/>
  <c r="AC10" i="10" s="1"/>
  <c r="U10" i="4"/>
  <c r="X6" i="4" s="1"/>
  <c r="H6" i="10"/>
  <c r="I6" i="10"/>
  <c r="L6" i="10"/>
  <c r="G6" i="10"/>
  <c r="Y21" i="12"/>
  <c r="Y22" i="12"/>
  <c r="Y23" i="12"/>
  <c r="Y24" i="12"/>
  <c r="Y25" i="12"/>
  <c r="Y26" i="12"/>
  <c r="Y27" i="12"/>
  <c r="Y28" i="12"/>
  <c r="Y29" i="12"/>
  <c r="Y30" i="12"/>
  <c r="Y31" i="12"/>
  <c r="Y32" i="12"/>
  <c r="Y33" i="12"/>
  <c r="Y34" i="12"/>
  <c r="Y35" i="12"/>
  <c r="Y36" i="12"/>
  <c r="Y37" i="12"/>
  <c r="Y38" i="12"/>
  <c r="Y39" i="12"/>
  <c r="Y40" i="12"/>
  <c r="Y41" i="12"/>
  <c r="Y20" i="12"/>
  <c r="V11" i="7"/>
  <c r="Y6" i="7"/>
  <c r="X13" i="14" s="1"/>
  <c r="U10" i="3"/>
  <c r="X6" i="3"/>
  <c r="W9" i="14" s="1"/>
  <c r="V10" i="4"/>
  <c r="Y6" i="4" s="1"/>
  <c r="V10" i="5"/>
  <c r="Y6" i="5" s="1"/>
  <c r="U10" i="5"/>
  <c r="X6" i="5" s="1"/>
  <c r="U11" i="7"/>
  <c r="X6" i="7" s="1"/>
  <c r="V10" i="3"/>
  <c r="Y6" i="3" s="1"/>
  <c r="P10" i="4"/>
  <c r="S6" i="4" s="1"/>
  <c r="J6" i="3"/>
  <c r="I6" i="3"/>
  <c r="U9" i="10"/>
  <c r="S9" i="10" s="1"/>
  <c r="T9" i="10"/>
  <c r="AG8" i="10"/>
  <c r="I8" i="10" s="1"/>
  <c r="AF8" i="10"/>
  <c r="AA8" i="10"/>
  <c r="Z8" i="10"/>
  <c r="U8" i="10"/>
  <c r="T8" i="10"/>
  <c r="O8" i="10"/>
  <c r="M8" i="10" s="1"/>
  <c r="N8" i="10"/>
  <c r="AB10" i="12"/>
  <c r="AE6" i="12" s="1"/>
  <c r="AA10" i="12"/>
  <c r="AD6" i="12"/>
  <c r="AC8" i="14" s="1"/>
  <c r="P10" i="12"/>
  <c r="S6" i="12"/>
  <c r="R8" i="14" s="1"/>
  <c r="O10" i="12"/>
  <c r="R6" i="12" s="1"/>
  <c r="AF6" i="12"/>
  <c r="Z6" i="12"/>
  <c r="T6" i="12"/>
  <c r="N6" i="12"/>
  <c r="H6" i="12"/>
  <c r="AG12" i="10"/>
  <c r="I12" i="10" s="1"/>
  <c r="AF12" i="10"/>
  <c r="H12" i="10" s="1"/>
  <c r="AA12" i="10"/>
  <c r="Z12" i="10"/>
  <c r="Y12" i="10" s="1"/>
  <c r="U12" i="10"/>
  <c r="O12" i="10"/>
  <c r="T12" i="10"/>
  <c r="AG14" i="10"/>
  <c r="AF14" i="10"/>
  <c r="AE14" i="10" s="1"/>
  <c r="AA14" i="10"/>
  <c r="Y14" i="10"/>
  <c r="Z14" i="10"/>
  <c r="U14" i="10"/>
  <c r="S14" i="10" s="1"/>
  <c r="T14" i="10"/>
  <c r="O14" i="10"/>
  <c r="I14" i="10" s="1"/>
  <c r="N14" i="10"/>
  <c r="H14" i="10" s="1"/>
  <c r="AG13" i="10"/>
  <c r="I13" i="10" s="1"/>
  <c r="AF13" i="10"/>
  <c r="H13" i="10" s="1"/>
  <c r="AA13" i="10"/>
  <c r="Z13" i="10"/>
  <c r="Y13" i="10" s="1"/>
  <c r="U13" i="10"/>
  <c r="T13" i="10"/>
  <c r="S13" i="10" s="1"/>
  <c r="O13" i="10"/>
  <c r="N13" i="10"/>
  <c r="N12" i="10"/>
  <c r="AG11" i="10"/>
  <c r="I11" i="10" s="1"/>
  <c r="AF11" i="10"/>
  <c r="H11" i="10" s="1"/>
  <c r="AA11" i="10"/>
  <c r="Y11" i="10" s="1"/>
  <c r="Z11" i="10"/>
  <c r="U11" i="10"/>
  <c r="S11" i="10" s="1"/>
  <c r="T11" i="10"/>
  <c r="O11" i="10"/>
  <c r="N11" i="10"/>
  <c r="AG10" i="10"/>
  <c r="I10" i="10" s="1"/>
  <c r="AF10" i="10"/>
  <c r="H10" i="10" s="1"/>
  <c r="AA10" i="10"/>
  <c r="Z10" i="10"/>
  <c r="U10" i="10"/>
  <c r="S10" i="10" s="1"/>
  <c r="T10" i="10"/>
  <c r="O10" i="10"/>
  <c r="N10" i="10"/>
  <c r="AJ9" i="10"/>
  <c r="AI9" i="10"/>
  <c r="AF9" i="10"/>
  <c r="AE9" i="10" s="1"/>
  <c r="AA9" i="10"/>
  <c r="Z9" i="10"/>
  <c r="O9" i="10"/>
  <c r="N9" i="10"/>
  <c r="M9" i="10"/>
  <c r="AH11" i="8"/>
  <c r="AJ14" i="10"/>
  <c r="AG11" i="8"/>
  <c r="AB11" i="8"/>
  <c r="AD14" i="10"/>
  <c r="AA11" i="8"/>
  <c r="AC14" i="10"/>
  <c r="V11" i="8"/>
  <c r="X14" i="10"/>
  <c r="U11" i="8"/>
  <c r="P11" i="8"/>
  <c r="S6" i="8"/>
  <c r="R14" i="14" s="1"/>
  <c r="L14" i="14" s="1"/>
  <c r="O11" i="8"/>
  <c r="R6" i="8"/>
  <c r="Q6" i="8" s="1"/>
  <c r="AF6" i="8"/>
  <c r="Z6" i="8"/>
  <c r="T6" i="8"/>
  <c r="N6" i="8"/>
  <c r="J6" i="8"/>
  <c r="I6" i="8"/>
  <c r="H6" i="8" s="1"/>
  <c r="AB11" i="7"/>
  <c r="AE6" i="7"/>
  <c r="AD13" i="14" s="1"/>
  <c r="AA11" i="7"/>
  <c r="AD6" i="7" s="1"/>
  <c r="P11" i="7"/>
  <c r="S6" i="7" s="1"/>
  <c r="O11" i="7"/>
  <c r="R6" i="7"/>
  <c r="Q13" i="14" s="1"/>
  <c r="AF6" i="7"/>
  <c r="Z6" i="7"/>
  <c r="T6" i="7"/>
  <c r="N6" i="7"/>
  <c r="AF6" i="6"/>
  <c r="Z6" i="6"/>
  <c r="T6" i="6"/>
  <c r="N6" i="6"/>
  <c r="H6" i="6"/>
  <c r="AB10" i="5"/>
  <c r="AE6" i="5" s="1"/>
  <c r="P10" i="5"/>
  <c r="S6" i="5" s="1"/>
  <c r="O10" i="5"/>
  <c r="R6" i="5"/>
  <c r="Q11" i="14" s="1"/>
  <c r="AF6" i="5"/>
  <c r="Z6" i="5"/>
  <c r="T6" i="5"/>
  <c r="N6" i="5"/>
  <c r="O10" i="4"/>
  <c r="R6" i="4" s="1"/>
  <c r="AF6" i="4"/>
  <c r="Z6" i="4"/>
  <c r="T6" i="4"/>
  <c r="N6" i="4"/>
  <c r="H6" i="4"/>
  <c r="P10" i="3"/>
  <c r="S6" i="3"/>
  <c r="O10" i="3"/>
  <c r="R6" i="3"/>
  <c r="AF6" i="3"/>
  <c r="Z6" i="3"/>
  <c r="T6" i="3"/>
  <c r="N6" i="3"/>
  <c r="AB14" i="10"/>
  <c r="R9" i="10"/>
  <c r="AI6" i="8"/>
  <c r="AI14" i="10"/>
  <c r="AH14" i="10"/>
  <c r="R14" i="10"/>
  <c r="L14" i="10" s="1"/>
  <c r="W6" i="8"/>
  <c r="W14" i="10"/>
  <c r="V14" i="10" s="1"/>
  <c r="AC6" i="8"/>
  <c r="Y8" i="10"/>
  <c r="S8" i="10"/>
  <c r="W9" i="10"/>
  <c r="M12" i="10"/>
  <c r="S12" i="10"/>
  <c r="M11" i="10"/>
  <c r="M13" i="10"/>
  <c r="X13" i="10"/>
  <c r="K6" i="10"/>
  <c r="K7" i="13"/>
  <c r="J6" i="10" s="1"/>
  <c r="H6" i="7"/>
  <c r="H6" i="5"/>
  <c r="AC9" i="14" l="1"/>
  <c r="AB9" i="14" s="1"/>
  <c r="AC9" i="10"/>
  <c r="K9" i="10" s="1"/>
  <c r="J9" i="10" s="1"/>
  <c r="L6" i="3"/>
  <c r="R13" i="14"/>
  <c r="P13" i="14" s="1"/>
  <c r="R13" i="10"/>
  <c r="Q8" i="14"/>
  <c r="P8" i="14" s="1"/>
  <c r="Q6" i="12"/>
  <c r="Q8" i="10"/>
  <c r="W13" i="14"/>
  <c r="V13" i="14" s="1"/>
  <c r="W13" i="10"/>
  <c r="V13" i="10" s="1"/>
  <c r="W6" i="7"/>
  <c r="X8" i="14"/>
  <c r="X8" i="10"/>
  <c r="V8" i="10" s="1"/>
  <c r="W6" i="12"/>
  <c r="AC13" i="14"/>
  <c r="AB13" i="14" s="1"/>
  <c r="AC13" i="10"/>
  <c r="AC6" i="7"/>
  <c r="AD8" i="14"/>
  <c r="AB8" i="14" s="1"/>
  <c r="AD8" i="10"/>
  <c r="AC6" i="12"/>
  <c r="X9" i="14"/>
  <c r="V9" i="14" s="1"/>
  <c r="X9" i="10"/>
  <c r="V9" i="10" s="1"/>
  <c r="AD9" i="14"/>
  <c r="AD9" i="10"/>
  <c r="AC6" i="3"/>
  <c r="M6" i="3"/>
  <c r="K6" i="3" s="1"/>
  <c r="G14" i="10"/>
  <c r="Q6" i="7"/>
  <c r="M14" i="10"/>
  <c r="W6" i="3"/>
  <c r="AC8" i="10"/>
  <c r="AB8" i="10" s="1"/>
  <c r="L6" i="8"/>
  <c r="K6" i="8" s="1"/>
  <c r="M6" i="8"/>
  <c r="Q14" i="10"/>
  <c r="Q6" i="3"/>
  <c r="Q9" i="10"/>
  <c r="P9" i="10" s="1"/>
  <c r="Q13" i="10"/>
  <c r="P13" i="10" s="1"/>
  <c r="AD13" i="10"/>
  <c r="Y9" i="10"/>
  <c r="AH9" i="10"/>
  <c r="M10" i="10"/>
  <c r="R8" i="10"/>
  <c r="W8" i="14"/>
  <c r="V8" i="14" s="1"/>
  <c r="Q9" i="14"/>
  <c r="Q14" i="14"/>
  <c r="H8" i="14"/>
  <c r="G8" i="14" s="1"/>
  <c r="AE8" i="14"/>
  <c r="R9" i="14"/>
  <c r="P9" i="14" s="1"/>
  <c r="M10" i="14"/>
  <c r="H10" i="14"/>
  <c r="G10" i="14" s="1"/>
  <c r="AE10" i="14"/>
  <c r="S11" i="14"/>
  <c r="Y11" i="14"/>
  <c r="AE11" i="14"/>
  <c r="M13" i="14"/>
  <c r="L9" i="14"/>
  <c r="L9" i="10"/>
  <c r="AH9" i="14"/>
  <c r="AE9" i="14"/>
  <c r="I9" i="14"/>
  <c r="G9" i="14" s="1"/>
  <c r="I9" i="10"/>
  <c r="H6" i="3"/>
  <c r="H9" i="10"/>
  <c r="AE8" i="10"/>
  <c r="H8" i="10"/>
  <c r="G8" i="10" s="1"/>
  <c r="AE13" i="10"/>
  <c r="G13" i="10"/>
  <c r="M6" i="4"/>
  <c r="L6" i="4"/>
  <c r="G11" i="10"/>
  <c r="S12" i="14"/>
  <c r="AE12" i="14"/>
  <c r="M12" i="14"/>
  <c r="Y12" i="14"/>
  <c r="AE12" i="10"/>
  <c r="G12" i="10"/>
  <c r="Q12" i="14"/>
  <c r="Q12" i="10"/>
  <c r="X12" i="14"/>
  <c r="X12" i="10"/>
  <c r="AD12" i="10"/>
  <c r="AD12" i="14"/>
  <c r="W12" i="14"/>
  <c r="W6" i="6"/>
  <c r="W12" i="10"/>
  <c r="Q6" i="6"/>
  <c r="R12" i="10"/>
  <c r="R12" i="14"/>
  <c r="AC12" i="10"/>
  <c r="AC6" i="6"/>
  <c r="AC12" i="14"/>
  <c r="AB12" i="14" s="1"/>
  <c r="M6" i="6"/>
  <c r="AJ12" i="14"/>
  <c r="AJ12" i="10"/>
  <c r="R11" i="14"/>
  <c r="M6" i="5"/>
  <c r="R11" i="10"/>
  <c r="AD11" i="14"/>
  <c r="AD11" i="10"/>
  <c r="AJ11" i="14"/>
  <c r="AJ11" i="10"/>
  <c r="AI11" i="14"/>
  <c r="AI11" i="10"/>
  <c r="AI6" i="5"/>
  <c r="AB11" i="10"/>
  <c r="X11" i="10"/>
  <c r="X11" i="14"/>
  <c r="AC6" i="5"/>
  <c r="W6" i="5"/>
  <c r="L6" i="5"/>
  <c r="K6" i="5" s="1"/>
  <c r="W11" i="14"/>
  <c r="V11" i="14" s="1"/>
  <c r="W11" i="10"/>
  <c r="V11" i="10" s="1"/>
  <c r="Q6" i="5"/>
  <c r="AE11" i="10"/>
  <c r="Q11" i="10"/>
  <c r="AC11" i="14"/>
  <c r="AB11" i="14" s="1"/>
  <c r="AI8" i="14"/>
  <c r="K8" i="14" s="1"/>
  <c r="AI8" i="10"/>
  <c r="K8" i="10" s="1"/>
  <c r="L6" i="12"/>
  <c r="M7" i="1"/>
  <c r="AI6" i="7"/>
  <c r="L6" i="7"/>
  <c r="AI13" i="10"/>
  <c r="K13" i="10" s="1"/>
  <c r="AJ13" i="14"/>
  <c r="L13" i="14" s="1"/>
  <c r="AJ13" i="10"/>
  <c r="L13" i="10" s="1"/>
  <c r="M6" i="7"/>
  <c r="AI13" i="14"/>
  <c r="AI12" i="14"/>
  <c r="AI6" i="6"/>
  <c r="L6" i="6"/>
  <c r="AI12" i="10"/>
  <c r="AJ10" i="10"/>
  <c r="AJ10" i="14"/>
  <c r="AH10" i="14" s="1"/>
  <c r="AD10" i="10"/>
  <c r="AB10" i="10" s="1"/>
  <c r="AD10" i="14"/>
  <c r="AE10" i="10"/>
  <c r="Y10" i="10"/>
  <c r="Y10" i="14"/>
  <c r="G10" i="10"/>
  <c r="S10" i="14"/>
  <c r="Q6" i="4"/>
  <c r="Q10" i="14"/>
  <c r="Q10" i="10"/>
  <c r="W10" i="10"/>
  <c r="W10" i="14"/>
  <c r="V10" i="14" s="1"/>
  <c r="W6" i="4"/>
  <c r="X10" i="10"/>
  <c r="X10" i="14"/>
  <c r="AC10" i="14"/>
  <c r="AB10" i="14" s="1"/>
  <c r="AC6" i="4"/>
  <c r="AI10" i="10"/>
  <c r="R10" i="10"/>
  <c r="R10" i="14"/>
  <c r="AI6" i="4"/>
  <c r="M6" i="12"/>
  <c r="K6" i="12" s="1"/>
  <c r="AJ8" i="14"/>
  <c r="AJ8" i="10"/>
  <c r="AI6" i="12"/>
  <c r="AB9" i="10" l="1"/>
  <c r="K9" i="14"/>
  <c r="J9" i="14" s="1"/>
  <c r="L11" i="10"/>
  <c r="K14" i="10"/>
  <c r="J14" i="10" s="1"/>
  <c r="P14" i="10"/>
  <c r="P8" i="10"/>
  <c r="P14" i="14"/>
  <c r="K14" i="14"/>
  <c r="J14" i="14" s="1"/>
  <c r="AB13" i="10"/>
  <c r="G9" i="10"/>
  <c r="P12" i="14"/>
  <c r="V12" i="14"/>
  <c r="L12" i="14"/>
  <c r="V12" i="10"/>
  <c r="L12" i="10"/>
  <c r="P12" i="10"/>
  <c r="K6" i="6"/>
  <c r="AB12" i="10"/>
  <c r="AH11" i="10"/>
  <c r="L11" i="14"/>
  <c r="P11" i="14"/>
  <c r="AH11" i="14"/>
  <c r="K11" i="10"/>
  <c r="J11" i="10" s="1"/>
  <c r="P11" i="10"/>
  <c r="K11" i="14"/>
  <c r="J11" i="14" s="1"/>
  <c r="K6" i="4"/>
  <c r="J13" i="10"/>
  <c r="AH13" i="10"/>
  <c r="K6" i="7"/>
  <c r="K13" i="14"/>
  <c r="J13" i="14" s="1"/>
  <c r="AH13" i="14"/>
  <c r="AH10" i="10"/>
  <c r="L10" i="10"/>
  <c r="AH12" i="14"/>
  <c r="K12" i="14"/>
  <c r="AH12" i="10"/>
  <c r="K12" i="10"/>
  <c r="V10" i="10"/>
  <c r="L10" i="14"/>
  <c r="P10" i="10"/>
  <c r="K10" i="10"/>
  <c r="P10" i="14"/>
  <c r="K10" i="14"/>
  <c r="AH8" i="14"/>
  <c r="L8" i="14"/>
  <c r="J8" i="14" s="1"/>
  <c r="L8" i="10"/>
  <c r="J8" i="10" s="1"/>
  <c r="AH8" i="10"/>
  <c r="J10" i="14" l="1"/>
  <c r="J12" i="14"/>
  <c r="J12" i="10"/>
  <c r="J10" i="10"/>
</calcChain>
</file>

<file path=xl/sharedStrings.xml><?xml version="1.0" encoding="utf-8"?>
<sst xmlns="http://schemas.openxmlformats.org/spreadsheetml/2006/main" count="4562" uniqueCount="802">
  <si>
    <t>Anual</t>
  </si>
  <si>
    <t>1er trimestre</t>
  </si>
  <si>
    <t>2do trimestre</t>
  </si>
  <si>
    <t>3er trimestre</t>
  </si>
  <si>
    <t>4to trimestre</t>
  </si>
  <si>
    <t>Programa presupuestario</t>
  </si>
  <si>
    <t>Nivel</t>
  </si>
  <si>
    <t>Nombre del Indicador</t>
  </si>
  <si>
    <t>Definición</t>
  </si>
  <si>
    <t>Metodo de calculo</t>
  </si>
  <si>
    <t>Frecuencia de Medición</t>
  </si>
  <si>
    <t>Unidad de Medida</t>
  </si>
  <si>
    <t>Valor de la Meta Planeada</t>
  </si>
  <si>
    <t>Numerador Meta Planeada</t>
  </si>
  <si>
    <t>Denominador Meta Planeada</t>
  </si>
  <si>
    <t>Valor de la Meta Lograda</t>
  </si>
  <si>
    <t>Numerador Meta Lograda</t>
  </si>
  <si>
    <t>Denominador Meta lograda</t>
  </si>
  <si>
    <t>S278</t>
  </si>
  <si>
    <t>Propósito</t>
  </si>
  <si>
    <t>Trimestral</t>
  </si>
  <si>
    <t>Porcentaje</t>
  </si>
  <si>
    <t>Evidencia 
físcia</t>
  </si>
  <si>
    <t>FONDO</t>
  </si>
  <si>
    <t>Clave del proyecto</t>
  </si>
  <si>
    <t>fecha de dictamen</t>
  </si>
  <si>
    <t>Dictamen</t>
  </si>
  <si>
    <t>Componente 1</t>
  </si>
  <si>
    <t>Porcentaje de proyectos apoyados</t>
  </si>
  <si>
    <t>Porcentaje de proyectos apoyados respecto del total de proyectos aprobados</t>
  </si>
  <si>
    <t>(Número de proyectos apoyados en el trimestre i/ Número de proyectos aprobados )*100</t>
  </si>
  <si>
    <t>Número de proyectos apoyados en el trimestre i</t>
  </si>
  <si>
    <t xml:space="preserve"> Número de proyectos aprobados </t>
  </si>
  <si>
    <t>Fechas de deposito</t>
  </si>
  <si>
    <t xml:space="preserve">Resultados </t>
  </si>
  <si>
    <t>documentos</t>
  </si>
  <si>
    <t>Componente 2</t>
  </si>
  <si>
    <t xml:space="preserve">Porcentaje de aportaciones realizadas a los fideicomisos </t>
  </si>
  <si>
    <t>Mide el porcentaje de aportaciones a los fideicomisos realizadas respecto de las programadas</t>
  </si>
  <si>
    <t>(Número de aportaciones a los fideicomisos realizadas en el trimestre j / Número de aportaciones a los fideicomisos programadas para el trimestre j) * 100</t>
  </si>
  <si>
    <t>Número de aportaciones a los fideicomisos realizadas en el trimestre j</t>
  </si>
  <si>
    <t xml:space="preserve"> Número de aportaciones a los fideicomisos programadas para el trimestre j </t>
  </si>
  <si>
    <t>fecha de aportaciones</t>
  </si>
  <si>
    <t>numero de aportaciones</t>
  </si>
  <si>
    <t>instrucció</t>
  </si>
  <si>
    <t>Actividad 1</t>
  </si>
  <si>
    <t>Porcentaje de convocatorias emitidas</t>
  </si>
  <si>
    <t>Porcentaje de convocatorias emitidas en el trimestre y respecto el número de convocatorias programadas para el trimestre j</t>
  </si>
  <si>
    <t xml:space="preserve">Numero de convocatorias emitidas en el trimestre </t>
  </si>
  <si>
    <t xml:space="preserve"> Número de convocatorias programadas en el trimestre </t>
  </si>
  <si>
    <t>Fecha de Publicación de convocatorias</t>
  </si>
  <si>
    <t>CONVOCATORIA</t>
  </si>
  <si>
    <t>convocatoria</t>
  </si>
  <si>
    <t>Actividad 2</t>
  </si>
  <si>
    <t>Porcentaje de propuestas evaluadas en el tiempo que indica la nomatividad respecto al total de propuestas pertinentes sometidas a evaluación técnica</t>
  </si>
  <si>
    <t>Acta de COMEVAL</t>
  </si>
  <si>
    <t>fecha de cierre de la convocatoria</t>
  </si>
  <si>
    <t>Acta</t>
  </si>
  <si>
    <t>Actividad 3</t>
  </si>
  <si>
    <t xml:space="preserve">Porcentaje de proyectos formalizados </t>
  </si>
  <si>
    <t xml:space="preserve">Porcentaje de propuestas formalizadas en el trimestre i respecto del total de propuestas evaluadas con carácter aprobatorio </t>
  </si>
  <si>
    <t xml:space="preserve">fecha de formalización </t>
  </si>
  <si>
    <t xml:space="preserve">Publicación de resultados </t>
  </si>
  <si>
    <t>CAR y RESULTADOS</t>
  </si>
  <si>
    <t>Actividad 4</t>
  </si>
  <si>
    <t>Porcentaje de informes técnicos enviados a evaluar</t>
  </si>
  <si>
    <t>Porcentaje de informes técnicos enviados a evaluar respecto del total de informes técnicos recibidos para evaluar</t>
  </si>
  <si>
    <t>Número de informes técnicos enviados a evaluar en el trimestre i</t>
  </si>
  <si>
    <t xml:space="preserve"> Número de informes técnicos recibidos para evaluar </t>
  </si>
  <si>
    <t>fecha de informe recibido</t>
  </si>
  <si>
    <t>fecha de informe enviado a evaluar</t>
  </si>
  <si>
    <t>informes recibido y enviado a evaluar</t>
  </si>
  <si>
    <t>Actividad 2.1</t>
  </si>
  <si>
    <t>Porcentaje de anexos de ejecución formalizados</t>
  </si>
  <si>
    <t>Porcentaje de anexos de ejecución formalizados en el trimestre j respecto el número de anexos de ejecución programados para formalizar en el trimestre j</t>
  </si>
  <si>
    <t>(Número de Anexos de Ejecución Formalizados en el trimestre j / Número de Anexos de Ejecución programados para Formalizar en el trimestre j) * 100</t>
  </si>
  <si>
    <t xml:space="preserve">Número de Anexos de Ejecución Formalizados en el trimestre j </t>
  </si>
  <si>
    <t>Número de Anexos de Ejecución programados para Formalizar en el trimestre j</t>
  </si>
  <si>
    <t>fecha de Anexo formalizado</t>
  </si>
  <si>
    <t>Nombre del FOMIX</t>
  </si>
  <si>
    <t>Anexo de Ejecución</t>
  </si>
  <si>
    <t>Acumulado</t>
  </si>
  <si>
    <t>Actividad 1.1</t>
  </si>
  <si>
    <t>CAUSA</t>
  </si>
  <si>
    <t>EFECTO</t>
  </si>
  <si>
    <t>(Número de convocatorias emitidas en el periodo t / Número de convocatorias programadas en el periodo t) * 100</t>
  </si>
  <si>
    <t>Actividad 1.2</t>
  </si>
  <si>
    <t>Porcentaje de propuestas sometidas e evaluación técnica</t>
  </si>
  <si>
    <t>(Número de propuestas evaluadas en el tiempo que indica la normatividad en el periodo t / Número de propuestas sometidas a evaluación técnica)*100</t>
  </si>
  <si>
    <t>Actividad 1.3</t>
  </si>
  <si>
    <t>(Número de proyectos formalizados en el periodo t /  Número de proyectos evaluados con carácter aprobatorio)*100</t>
  </si>
  <si>
    <t>Actividad 1.4</t>
  </si>
  <si>
    <t>(Número de informes técnicos enviados a evaluar en el periodo t / Número de informes técnicos recibidos para evaluar)*100</t>
  </si>
  <si>
    <t xml:space="preserve">Pp S278 Indicadores 2018 Dirección Adjunta de Desarrollo Regional </t>
  </si>
  <si>
    <t>Tasa ponderada de efectividad de satisfacción de necesidades de generación de capacidades en CTI de los Sistemas Locales y Regionales de Ciencia, Tecnología e Innovación (SLyRCTI)</t>
  </si>
  <si>
    <t>Este indicador mide la efectividad en la satisfacción de necesidades (Demandas) de generación de capacidades en CTI para robustecer los Sistemas Locales y Regionales de Ciencia, Tecnología e Innovación (SLyRCTI), ponderado por la tasa de éxito de proyectos que concluyen con dictamen técnico final satisfactorio en el año T.</t>
  </si>
  <si>
    <t>Pp S278 Indicadores 2018 Dirección Adjunta de Desarrollo Regional</t>
  </si>
  <si>
    <t>Tasa</t>
  </si>
  <si>
    <t xml:space="preserve">TPET =(NSPAT / NFt) * (PDTFST / PDTFT) *100 Donde: TPET = Tasa ponderada de efectividad de satisfacción de necesidades de generación de capacidades en CTI para robustecer los SLyRCTI, en el año T. </t>
  </si>
  <si>
    <t>NSPAT = Número de necesidades de generación de capacidades en CTI para robustecer los SLyRCTI satisfechas con los proyectos con dictamen técnico final satisfactorio, en el año T. T = año en que se estima el indicador. t = año de aprobación de los proyectos por el CTA.</t>
  </si>
  <si>
    <t>NFt = Número de necesidades (Demandas) de generación de capacidades en CTI para robustecer / fortalecer los SLyRCTI, con proyectos aprobados por el CTA, en el año t.  T = año en que se estima el indicador. t = año de aprobación de los proyectos por el CTA.</t>
  </si>
  <si>
    <t xml:space="preserve"> PDTFST = Número proyectos con dictamen técnico final satisfactorio, en el año T.  T = año en que se estima el indicador. t = año de aprobación de los proyectos por el CTA.</t>
  </si>
  <si>
    <t>PDTFT = Número de proyectos con dictamen técnico final en el año T.  T = año en que se estima el indicador. t = año de aprobación de los proyectos por el CTA.</t>
  </si>
  <si>
    <t>NSPAT</t>
  </si>
  <si>
    <t>NFt</t>
  </si>
  <si>
    <t xml:space="preserve"> PDTFST </t>
  </si>
  <si>
    <t>PDTFT</t>
  </si>
  <si>
    <t>Porcentaje de apoyos económicos otorgados a proyectos para la generación de capacidades en CTI.</t>
  </si>
  <si>
    <t>Este indicador mide el número de apoyos económicos otorgados a proyectos para la generación de capacidades en CTI en el trimestre t, con respecto del número de apoyos económicos aprobados a proyectos para la generación de capacidades en CTI en el trimestre t.</t>
  </si>
  <si>
    <t>(Número de apoyos económicos otorgados a proyectos para la generación de capacidades en CTI en el trimestre t / Número de apoyos económicos aprobados a proyectos para la generación de capacidades en CTI en el trimestre t )*100</t>
  </si>
  <si>
    <t>Porcentaje de aportaciones de CONACYT realizadas a los fideicomisos</t>
  </si>
  <si>
    <t>Este indicador mide el porcentaje de aportaciones a los fideicomisos realizadas por CONACYT respecto de las programadas en el trimestre t</t>
  </si>
  <si>
    <t>(Número de aportaciones a los fideicomisos realizadas por CONACYTen el trimestre t/ Número de aportaciones a los fideicomisos programadas para el trimestre t) * 100</t>
  </si>
  <si>
    <t>Este indicador mide el porcentaje de convocatorias emitidas en el trimestre t con respecto al número de convocatorias programadas para el trimestre t</t>
  </si>
  <si>
    <t>(Número de convocatorias emitidas en el trimestre t / Número de convocatorias programadas en el trimestre t) * 100</t>
  </si>
  <si>
    <t>Porcentaje de solicitudes evaluadas técnicamente en el tiempo que indica la normatividad.</t>
  </si>
  <si>
    <t>Este indicador mide el porcentaje de solicitudes evaluadas técnicamente en el tiempo que indica la normatividad, en el trimestre t, con respecto al total de solicitudes evaluadas técnicamente en el trimestre t.</t>
  </si>
  <si>
    <t>(Número solicitudes evaluadas técnicamente en el tiempo que indica la normatividad en el trimestre t / Número total de solicitudes evaluadas técnicamente en el trimestre t)*100</t>
  </si>
  <si>
    <t>Número solicitudes evaluadas técnicamente en el tiempo que indica la normatividad en el trimestre t</t>
  </si>
  <si>
    <t>Número total de solicitudes evaluadas técnicamente en el trimestre t)</t>
  </si>
  <si>
    <t>Porcentaje de proyectos formalizados</t>
  </si>
  <si>
    <t>Este indicador mide el porcentaje de proyectos formalizados en el trimestre t con respecto del total de solicitudes evaluadas con carácter aprobatorio por el CTA en el trimestre t.</t>
  </si>
  <si>
    <t>(Número de proyectos formalizados en el trimestre t / Número de solicitudes evaluadas con carácter aprobatorio por el CTA en el trimestre t)*100</t>
  </si>
  <si>
    <t xml:space="preserve">  Número de solicitudes evaluadas con carácter aprobatorio por el CTA en el trimestre t</t>
  </si>
  <si>
    <t>Número de proyectos formalizados en el trimestre t</t>
  </si>
  <si>
    <t>Porcentaje de informes técnicos de proyectos enviados a evaluar</t>
  </si>
  <si>
    <t>Este indicador mide el porcentaje de informes técnicos de proyectos, enviados a evaluar en el trimeste t con respecto del total de informes técnicos de proyectos, recibidos para evaluar en el trimestre t. Por medio de la evaluación de los informes técnicos de proyectos, se monitorea el cumplimiento de los objetivos y metas de los proyectos.</t>
  </si>
  <si>
    <t>(Número de informes técnicos de proyectos enviados a evaluar en el trimestre t / Número de informes técnicos de proyectos recibidos para evaluar en el trimestre t)*100</t>
  </si>
  <si>
    <t>Este indicador mide el porcentaje de anexos de ejecución formalizados en el trimestre j con respecto al número de anexos de ejecución programados para formalizar en el trimestre j</t>
  </si>
  <si>
    <t>(Número de Anexos de Ejecución Formalizados en el trimestre t / Número de Anexos de Ejecución programados para Formalizar en el trimestre t) * 100</t>
  </si>
  <si>
    <t>Colima</t>
  </si>
  <si>
    <t>Jalisco</t>
  </si>
  <si>
    <t>JAL-2017-07-01-292640</t>
  </si>
  <si>
    <t>JAL-2017-05-01-293007</t>
  </si>
  <si>
    <t>Acta CE</t>
  </si>
  <si>
    <t>JAL-2017-06-01-6064</t>
  </si>
  <si>
    <t>JAL-2017-06-01-6104</t>
  </si>
  <si>
    <t>JAL-2017-06-01-6244</t>
  </si>
  <si>
    <t>JAL-2014-01-249985</t>
  </si>
  <si>
    <t>Carátula</t>
  </si>
  <si>
    <t>JAL-2014-01-250508</t>
  </si>
  <si>
    <t>JAL-2015-03-01-272478</t>
  </si>
  <si>
    <t xml:space="preserve">JAL-2016-01-01-279040 </t>
  </si>
  <si>
    <t>Sinaloa</t>
  </si>
  <si>
    <t>Baja California Sur</t>
  </si>
  <si>
    <t>Ficha Transfer NAFIN</t>
  </si>
  <si>
    <t>Baja California</t>
  </si>
  <si>
    <t>Correos electrónicos</t>
  </si>
  <si>
    <t>Convocatoria publicada</t>
  </si>
  <si>
    <t>HIDALGO</t>
  </si>
  <si>
    <t>HGO-2018-01-01-7490</t>
  </si>
  <si>
    <t>Puebla Municipal</t>
  </si>
  <si>
    <t>MPUE-2017-02-292914</t>
  </si>
  <si>
    <t>15/122017</t>
  </si>
  <si>
    <t>MPUE-2017-02-292920</t>
  </si>
  <si>
    <t>MPUE-2017-02-292956</t>
  </si>
  <si>
    <t>Veracruz</t>
  </si>
  <si>
    <t>VER-2017-02-293605</t>
  </si>
  <si>
    <t>VER-2017-03- 293530</t>
  </si>
  <si>
    <t>VER-2017-04-293607</t>
  </si>
  <si>
    <t>Hidalgo</t>
  </si>
  <si>
    <t>HGO-2015-01-267903</t>
  </si>
  <si>
    <t xml:space="preserve">Acuse de Informe de 3a etapa; Oficio para enviar evaluar 3a etapa </t>
  </si>
  <si>
    <t>Oaxaca</t>
  </si>
  <si>
    <t>Tlaxcala</t>
  </si>
  <si>
    <t>Yucatán</t>
  </si>
  <si>
    <t>YUC-2017-03-01-5563</t>
  </si>
  <si>
    <t>YUC-2017-01-01-6559</t>
  </si>
  <si>
    <t>YUC-2017-02-01-6584</t>
  </si>
  <si>
    <t>YUC-2018-01</t>
  </si>
  <si>
    <t>Bases y Demanda Específica</t>
  </si>
  <si>
    <t>TLAX-2018-01</t>
  </si>
  <si>
    <t xml:space="preserve">Hidalgo </t>
  </si>
  <si>
    <t>HGO-2018-01</t>
  </si>
  <si>
    <t>Chiapas</t>
  </si>
  <si>
    <t>CHPS-2017-02-01-6024</t>
  </si>
  <si>
    <t>Acta COMEVAL</t>
  </si>
  <si>
    <t>CHPS-2017-02-01-7445</t>
  </si>
  <si>
    <t>Quintana Roo</t>
  </si>
  <si>
    <t>Tabasco</t>
  </si>
  <si>
    <t>TAB-2017-01-01-6124</t>
  </si>
  <si>
    <t>YUC-2018-01-01-7484</t>
  </si>
  <si>
    <t>YUC-2018-01-01-7485</t>
  </si>
  <si>
    <t>Recepción de Informe E1 y correo de envío a evaluar.</t>
  </si>
  <si>
    <t>Recepción de informe final y correo de envío a evaluar.</t>
  </si>
  <si>
    <t>Campeche</t>
  </si>
  <si>
    <t>DISTRITO FEDERAL</t>
  </si>
  <si>
    <t>DF-2010-01-152954</t>
  </si>
  <si>
    <t>GUERRERO</t>
  </si>
  <si>
    <t>MORELOS</t>
  </si>
  <si>
    <t>MOR-2014-01-250217</t>
  </si>
  <si>
    <t>GUANAJUATO</t>
  </si>
  <si>
    <t>QUERÉTARO</t>
  </si>
  <si>
    <t>DF-2017-01-292378</t>
  </si>
  <si>
    <t>DF-2017-02-293459</t>
  </si>
  <si>
    <t>SAN LUIS POTOSÍ</t>
  </si>
  <si>
    <t>San Luis Potosí</t>
  </si>
  <si>
    <t>SLP-2018-01</t>
  </si>
  <si>
    <t>Convocatoria</t>
  </si>
  <si>
    <t>Acta COMEVAL 2017-02</t>
  </si>
  <si>
    <t>QRO-2017-01-292847</t>
  </si>
  <si>
    <t>Acta COMEVAL QRO 2017-01</t>
  </si>
  <si>
    <t>SLP-2017-05-292635</t>
  </si>
  <si>
    <t xml:space="preserve">Recepción Informe Etapa </t>
  </si>
  <si>
    <t>Recepción Informe Final</t>
  </si>
  <si>
    <t>EDOMEX</t>
  </si>
  <si>
    <t>EDOMEX-2016-02-279466</t>
  </si>
  <si>
    <t>Recepción Informe de Etapa</t>
  </si>
  <si>
    <t>EDOMEX-2016-02-279640</t>
  </si>
  <si>
    <t>GUE-2014-01-249633</t>
  </si>
  <si>
    <t>GUE-2014-01-249667</t>
  </si>
  <si>
    <t>GUE-2014-01-249629</t>
  </si>
  <si>
    <t>GUE-2014-01-249719</t>
  </si>
  <si>
    <t>GUE-2014-01-249538</t>
  </si>
  <si>
    <t>GUE-2014-01-249670</t>
  </si>
  <si>
    <t>GUE-2014-01-249818</t>
  </si>
  <si>
    <t>GUE-2014-01-249896</t>
  </si>
  <si>
    <t>GUE-2014-01-249940</t>
  </si>
  <si>
    <t>GUE-2014-01-249769</t>
  </si>
  <si>
    <t>MOR-2014-01-249650</t>
  </si>
  <si>
    <t>MOR-2014-01-250135</t>
  </si>
  <si>
    <t>GTO-2014-C02-251810</t>
  </si>
  <si>
    <t>GTO-2014-C02-251866</t>
  </si>
  <si>
    <t>GTO-2014-C02-252860 </t>
  </si>
  <si>
    <t>GTO-2014-C02-252896 </t>
  </si>
  <si>
    <t>GTO-2014-C02-253223 </t>
  </si>
  <si>
    <t>GTO-2014-C02-253400 </t>
  </si>
  <si>
    <t>GTO-2016-01-284404</t>
  </si>
  <si>
    <t>SLP-2014-02-250277</t>
  </si>
  <si>
    <t>SLP-2014-02-251723</t>
  </si>
  <si>
    <t>COAHUILA</t>
  </si>
  <si>
    <t>NUEVO LEON</t>
  </si>
  <si>
    <t>ZACATECAS</t>
  </si>
  <si>
    <t xml:space="preserve">NUEVO LEON </t>
  </si>
  <si>
    <t>NL-2018-01</t>
  </si>
  <si>
    <t>BASES</t>
  </si>
  <si>
    <t>NL-2018-02</t>
  </si>
  <si>
    <t>NL-2018-03</t>
  </si>
  <si>
    <t>NL-2018-04</t>
  </si>
  <si>
    <t>COAH-2017-05-292829</t>
  </si>
  <si>
    <t>ANEXA</t>
  </si>
  <si>
    <t>ANEXO 3</t>
  </si>
  <si>
    <t>NL-2017-01-292939</t>
  </si>
  <si>
    <t>NL-2017-02-293228</t>
  </si>
  <si>
    <t>ZAC-2017-02-292621</t>
  </si>
  <si>
    <t>CIUDAD JUAREZ</t>
  </si>
  <si>
    <t>CDJ-2017-C01-289781</t>
  </si>
  <si>
    <t>OFICIO Y CORREO</t>
  </si>
  <si>
    <t>COAH-2017-02-212980</t>
  </si>
  <si>
    <t>FORDECYT</t>
  </si>
  <si>
    <t>FORDECYT-2018-01</t>
  </si>
  <si>
    <t>FORDECYT-2018-02</t>
  </si>
  <si>
    <t>FORDECYT-2018-03</t>
  </si>
  <si>
    <t>FORDECYT-2018-04</t>
  </si>
  <si>
    <t>FORDECYT-2018-05</t>
  </si>
  <si>
    <t>CAMPECHE</t>
  </si>
  <si>
    <t>MUNICIPAL PUE</t>
  </si>
  <si>
    <t>VERACRUZ</t>
  </si>
  <si>
    <t>BCS-2017-02-291963</t>
  </si>
  <si>
    <t>BCS-2017-02-292164</t>
  </si>
  <si>
    <t>TAMAULIPAS</t>
  </si>
  <si>
    <t>TAMPS-2016-01-275833</t>
  </si>
  <si>
    <t>SLP-2017-06-292626</t>
  </si>
  <si>
    <t>VER-2017-01-292397</t>
  </si>
  <si>
    <t>VER-2017-03-293530</t>
  </si>
  <si>
    <t>HGO-2018-01-7490</t>
  </si>
  <si>
    <t>Publicación de Resultados</t>
  </si>
  <si>
    <t>AGUASCALIENTES</t>
  </si>
  <si>
    <t>BAJA CALIFORNIA</t>
  </si>
  <si>
    <t>BAJA CALIFORNIA SUR</t>
  </si>
  <si>
    <t>CD JUAREZ</t>
  </si>
  <si>
    <t>CHIAPAS</t>
  </si>
  <si>
    <t>CHIHUAHUA</t>
  </si>
  <si>
    <t>COLIMA</t>
  </si>
  <si>
    <t>DF</t>
  </si>
  <si>
    <t>DURANGO</t>
  </si>
  <si>
    <t>JALISCO</t>
  </si>
  <si>
    <t>MICHOACÁN</t>
  </si>
  <si>
    <t>MPAL PUE</t>
  </si>
  <si>
    <t>NUEVO LEÓN</t>
  </si>
  <si>
    <t>OAXACA</t>
  </si>
  <si>
    <t>PUEBLA</t>
  </si>
  <si>
    <t>QUINTANA ROO</t>
  </si>
  <si>
    <t>SINALOA</t>
  </si>
  <si>
    <t>SONORA</t>
  </si>
  <si>
    <t>TABASCO</t>
  </si>
  <si>
    <t>TLAXCALA</t>
  </si>
  <si>
    <t>YUCATÁN</t>
  </si>
  <si>
    <t>LA PAZ</t>
  </si>
  <si>
    <t>NAYARIT</t>
  </si>
  <si>
    <t>ESTADO DE MÉXICO</t>
  </si>
  <si>
    <t>META ANUAL</t>
  </si>
  <si>
    <t>Aguascalientes</t>
  </si>
  <si>
    <t>Coahuila</t>
  </si>
  <si>
    <t>Chihuahua</t>
  </si>
  <si>
    <t>Ciudad Juárez, Chih.</t>
  </si>
  <si>
    <t>Ciudad de México</t>
  </si>
  <si>
    <t>Guanajuato</t>
  </si>
  <si>
    <t>s/f  oficio 05/03/2018</t>
  </si>
  <si>
    <t>Estado de México</t>
  </si>
  <si>
    <t>Nayarit</t>
  </si>
  <si>
    <t>Nuevo León</t>
  </si>
  <si>
    <t>Puebla</t>
  </si>
  <si>
    <t>Querétaro</t>
  </si>
  <si>
    <t>Sonora</t>
  </si>
  <si>
    <t>Tamaulipas</t>
  </si>
  <si>
    <t>Febrero de 2018</t>
  </si>
  <si>
    <t>Zacatecas</t>
  </si>
  <si>
    <t>GTO-2018-01</t>
  </si>
  <si>
    <t>SLP-2018-02</t>
  </si>
  <si>
    <t>SLP-2018-03</t>
  </si>
  <si>
    <t>SLP-2018-04</t>
  </si>
  <si>
    <t>SLP-2018-05</t>
  </si>
  <si>
    <t>SLP-2018-06</t>
  </si>
  <si>
    <t>SLP-2018-07</t>
  </si>
  <si>
    <t>GTO-2018-02</t>
  </si>
  <si>
    <t>GTO-2018-03</t>
  </si>
  <si>
    <t>Morelos</t>
  </si>
  <si>
    <t>Convocatoria Publicada</t>
  </si>
  <si>
    <t>Distrito Federal</t>
  </si>
  <si>
    <t>DF-2018-01</t>
  </si>
  <si>
    <t>DF-2018-02</t>
  </si>
  <si>
    <t>DF-2018-03</t>
  </si>
  <si>
    <t>MOR-2018-01-01-80749</t>
  </si>
  <si>
    <t>MOR-2018-01</t>
  </si>
  <si>
    <t>Guerrero</t>
  </si>
  <si>
    <t>GUE-2014-01-249567</t>
  </si>
  <si>
    <t>Acuse de Recibido</t>
  </si>
  <si>
    <t>MOR-2016-01-282281</t>
  </si>
  <si>
    <t>GTO-2017-01-285454</t>
  </si>
  <si>
    <t>QRO-2015-01-266423</t>
  </si>
  <si>
    <t>Segunda Etapa</t>
  </si>
  <si>
    <t>Final</t>
  </si>
  <si>
    <t>GTO-2018-04</t>
  </si>
  <si>
    <t>Ficha transfer NAFIN</t>
  </si>
  <si>
    <t>GTO-2018-01-01-66715</t>
  </si>
  <si>
    <t>GTO-2018-01-01-66719</t>
  </si>
  <si>
    <t>GTO-2018-02-01-60930</t>
  </si>
  <si>
    <t>GTO-2018-03-01-70483</t>
  </si>
  <si>
    <t>GTO-2018-04-01-67553</t>
  </si>
  <si>
    <t>SLP-2013-01-209337</t>
  </si>
  <si>
    <t>SLP-2018-05-01-69569</t>
  </si>
  <si>
    <t>SLP-2018-05-01-70116</t>
  </si>
  <si>
    <t>SLP-2018-02-01-67564</t>
  </si>
  <si>
    <t>SLP-2018-02-01-70103</t>
  </si>
  <si>
    <t>SLP-2018-04-01-67252</t>
  </si>
  <si>
    <t>SLP-2018-04-01-69598</t>
  </si>
  <si>
    <t>SLP-2018-04-01-70479</t>
  </si>
  <si>
    <t>SLP-2018-04-01-71562</t>
  </si>
  <si>
    <t>SLP-2018-03-01-66609</t>
  </si>
  <si>
    <t>SLP-2018-03-01-68099</t>
  </si>
  <si>
    <t>SLP-2018-03-01-70290</t>
  </si>
  <si>
    <t>SLP-2018-03-01-70689</t>
  </si>
  <si>
    <t>SLP-2018-07-01-68833</t>
  </si>
  <si>
    <t>SLP-2018-01-01-59079</t>
  </si>
  <si>
    <t>SIN-2018-01</t>
  </si>
  <si>
    <t>SIN-2018-01-73965</t>
  </si>
  <si>
    <t>BC-2016-01-272296</t>
  </si>
  <si>
    <t>BCS-2016-03-01-279495</t>
  </si>
  <si>
    <t>BCS-2017-02-02-292164</t>
  </si>
  <si>
    <t>SIN-2016-01-271893</t>
  </si>
  <si>
    <t>SIN-2016-04-279097</t>
  </si>
  <si>
    <t>Resultados</t>
  </si>
  <si>
    <t xml:space="preserve">JAL-2017-06-01-6104 </t>
  </si>
  <si>
    <t>Bases Conv</t>
  </si>
  <si>
    <t>AGS-2017-01-01-11161</t>
  </si>
  <si>
    <t>AGS-2017-02-01-23684</t>
  </si>
  <si>
    <t>Carátula recepción informe final</t>
  </si>
  <si>
    <t>NAY-2015-01-02-266515</t>
  </si>
  <si>
    <t>JAL-2017-01-01-291274</t>
  </si>
  <si>
    <t>Carátula recepción informe avance E1</t>
  </si>
  <si>
    <t>AGS-2016-01-01-278362</t>
  </si>
  <si>
    <t>Carátula recepción informe avance E2</t>
  </si>
  <si>
    <t>AGS-2016-02-02-278141</t>
  </si>
  <si>
    <t>JAL-2015-01-260600</t>
  </si>
  <si>
    <t>20/042018</t>
  </si>
  <si>
    <t>Carátula recepción informe avance E3</t>
  </si>
  <si>
    <t>1a Ministración</t>
  </si>
  <si>
    <t>1a ministración</t>
  </si>
  <si>
    <t>Relación de acuerdos CTA 1a SO 2018.</t>
  </si>
  <si>
    <t>QROO-2018-01</t>
  </si>
  <si>
    <t>QROO-2018-02</t>
  </si>
  <si>
    <t>TAB-2018-01</t>
  </si>
  <si>
    <t>QROO-2017-01-38875</t>
  </si>
  <si>
    <t>QROO-2017-01-47406</t>
  </si>
  <si>
    <t>TAB-2018-01-01-62988</t>
  </si>
  <si>
    <t>TAB-2014-C01-245836</t>
  </si>
  <si>
    <t>Recepción de informe E3 y correo de envio a evaluar.</t>
  </si>
  <si>
    <t>Recepción de informe Final y correo de envio a evaluar.</t>
  </si>
  <si>
    <t>YUC-2013-C14-221183</t>
  </si>
  <si>
    <t>YUC-2014-C17-246691</t>
  </si>
  <si>
    <t>TLAX-2018-01-01-43129</t>
  </si>
  <si>
    <t>HGO-2018-02-02-66612</t>
  </si>
  <si>
    <t>HGO-2018-03-01-69830</t>
  </si>
  <si>
    <t>OAX-2018-01-01-75558</t>
  </si>
  <si>
    <t>OAX-2018-01-02-75015</t>
  </si>
  <si>
    <t>OAX-2017-01-01-284266</t>
  </si>
  <si>
    <t>OAX-2017-01-01-284267</t>
  </si>
  <si>
    <t>2018-06</t>
  </si>
  <si>
    <t>2018-07</t>
  </si>
  <si>
    <t>Solicitud sin convocatoria</t>
  </si>
  <si>
    <t>COAH-2017-03-292708</t>
  </si>
  <si>
    <t>Se anexa</t>
  </si>
  <si>
    <t>COAH-2017-04-292670</t>
  </si>
  <si>
    <t>ZAC-2017-01-291759</t>
  </si>
  <si>
    <t>ZAC-2017-01-292055</t>
  </si>
  <si>
    <t>NL-2018-05</t>
  </si>
  <si>
    <t>CHIH-2018-01</t>
  </si>
  <si>
    <t>ZAC-2018-01</t>
  </si>
  <si>
    <t>NL-2018-01-01-58803</t>
  </si>
  <si>
    <t>NL-2018-01-01-60674</t>
  </si>
  <si>
    <t>NL-2018-02-01-7575</t>
  </si>
  <si>
    <t>NL-2018-03-01-39772</t>
  </si>
  <si>
    <t>NL-2018-03-01-33889</t>
  </si>
  <si>
    <t>NL-2018-03-01-42371</t>
  </si>
  <si>
    <t>NL-2018-03-01-35008</t>
  </si>
  <si>
    <t>NL-2018-03-01-45441</t>
  </si>
  <si>
    <t>NL-2018-03-01-7500</t>
  </si>
  <si>
    <t>NL-2018-03-01-41349</t>
  </si>
  <si>
    <t>NL-2018-03-01-14918</t>
  </si>
  <si>
    <t>NL-2018-04-01-56371</t>
  </si>
  <si>
    <t>COAH-2017-01-212980</t>
  </si>
  <si>
    <t>COAH-2017-01-282482</t>
  </si>
  <si>
    <t>HGO-2018-02</t>
  </si>
  <si>
    <t>HGO-2018-03</t>
  </si>
  <si>
    <t>HGO-2018-04</t>
  </si>
  <si>
    <t>PUE-2018-01</t>
  </si>
  <si>
    <t>PUE-2018-02</t>
  </si>
  <si>
    <t>PUE-2018-03</t>
  </si>
  <si>
    <t>OAX-2018-01</t>
  </si>
  <si>
    <t>FORDECYT 2018-06</t>
  </si>
  <si>
    <t>FORDECYT 2018-07</t>
  </si>
  <si>
    <t>SON-2018-01</t>
  </si>
  <si>
    <t>JAL-2018-01</t>
  </si>
  <si>
    <t>JAL-2018-02</t>
  </si>
  <si>
    <t>Bases</t>
  </si>
  <si>
    <t>PARt</t>
  </si>
  <si>
    <t>PDSt-k</t>
  </si>
  <si>
    <t>Fin</t>
  </si>
  <si>
    <t>Porcentaje de proyectos satisfactorios que respondieron la encuesta de uso de resultados de proyectos del Pp S278 que fueron aprovechados para atender las necesidades de fortalecimiento de las capacidades en CTI de los sistemas locales y regionales</t>
  </si>
  <si>
    <t>Este indicador mide qué proporción de los proyectos concluidos con dictamen técnico satisfactorio que respondieron la encuesta de uso de resultados de proyectos del Pp S278 fueron aprovechados para atender las necesidades de fortalecimiento de las capacidades en CTI de los sistemas locales y regionales</t>
  </si>
  <si>
    <t>PPARt = (PARt / PDSt-k) * 100
PPARt = Porcentaje de proyectos satisfactorios que respondieron la encuesta de uso de resultados de proyectos del Pp S278 aprovechados para atender las necesidades de fortalecimiento de las capacidades en CTI de los sistemas locales y regionales de CTI, en el periodo t.
PARt = Número proyectos satisfactorios que respondieron la encuesta de uso de resultados de proyectos del Pp S278 aprovechados para atender las necesidades de fortalecimiento de las capacidades en CTI de los sistemas locales y regionales de CTI, en el período en t.
PDSt-k = Número de proyectos con dictamen técnico final satisfactorio que respondieron la encuesta de uso de resultados de proyectos del Pp S278 en el período t-k.
t = año en que se estima el indicador.
k = tiempo requerido para que un proyecto sea aprovechado</t>
  </si>
  <si>
    <t>PARt = Número proyectos satisfactorios que respondieron la encuesta de uso de resultados de proyectos del Pp S278 aprovechados para atender las necesidades de fortalecimiento de las capacidades en CTI de los sistemas locales y regionales de CTI, en el período en t.</t>
  </si>
  <si>
    <t>PDSt-k = Número de proyectos con dictamen técnico final satisfactorio que respondieron la encuesta de uso de resultados de proyectos del Pp S278 en el período t-k.</t>
  </si>
  <si>
    <t>Fecha de encuesta</t>
  </si>
  <si>
    <t>AGS-2017-01-11161</t>
  </si>
  <si>
    <t>AGS-2017-02-23684</t>
  </si>
  <si>
    <t>DF-2018-01-01-75900</t>
  </si>
  <si>
    <t>DF-2018-02-80084</t>
  </si>
  <si>
    <t>GTO-2018-02-01-82809</t>
  </si>
  <si>
    <t>SAN LUIS POTOSI</t>
  </si>
  <si>
    <t xml:space="preserve">Baja California </t>
  </si>
  <si>
    <t>Durango</t>
  </si>
  <si>
    <t>ZAC-2018-02</t>
  </si>
  <si>
    <t>HGO-2018-05</t>
  </si>
  <si>
    <t>TLAX-2018-02</t>
  </si>
  <si>
    <t>PUE-2018-04</t>
  </si>
  <si>
    <t>BCS-2018-01</t>
  </si>
  <si>
    <t>BCS-2018-02</t>
  </si>
  <si>
    <t>YUC-2018-02</t>
  </si>
  <si>
    <t>YUC-2018-03</t>
  </si>
  <si>
    <t>QRO-2018-01</t>
  </si>
  <si>
    <t>QRO-2018-03</t>
  </si>
  <si>
    <t>QRO-2018-04</t>
  </si>
  <si>
    <t>PUE-2018-05</t>
  </si>
  <si>
    <t>OAX-2018-02</t>
  </si>
  <si>
    <t>YUC-2018-04</t>
  </si>
  <si>
    <t>COL-2018-01</t>
  </si>
  <si>
    <t>BC-2018-01</t>
  </si>
  <si>
    <t>PUE-2018-06</t>
  </si>
  <si>
    <t>EDO MEX-2018-01</t>
  </si>
  <si>
    <t>CHIH-2018-02</t>
  </si>
  <si>
    <t>JAL-2018-04</t>
  </si>
  <si>
    <t>NL-2018-06</t>
  </si>
  <si>
    <t>GTO-2018-05</t>
  </si>
  <si>
    <t>GTO-2018-06</t>
  </si>
  <si>
    <t>CAMP-2018-02</t>
  </si>
  <si>
    <t>CAMP-2018-01</t>
  </si>
  <si>
    <t>CHIS-2018-01</t>
  </si>
  <si>
    <t>COL-2018-02</t>
  </si>
  <si>
    <t>JAL-2018-05</t>
  </si>
  <si>
    <t>ZAC-2018-03</t>
  </si>
  <si>
    <t>EDO MEX--2018-02</t>
  </si>
  <si>
    <t>EDO MEX-2018-03</t>
  </si>
  <si>
    <t>PUE-2018-07</t>
  </si>
  <si>
    <t>ZAC-2018-04</t>
  </si>
  <si>
    <t>ZAC-2018-05</t>
  </si>
  <si>
    <t>DGO-2018-01</t>
  </si>
  <si>
    <t>DGO-2018-02</t>
  </si>
  <si>
    <t>JAL-2018-06</t>
  </si>
  <si>
    <t>NAY-2018-01</t>
  </si>
  <si>
    <t xml:space="preserve">Puebla </t>
  </si>
  <si>
    <t>YUC-2018-05</t>
  </si>
  <si>
    <t>QRO-2018-02</t>
  </si>
  <si>
    <t>2018-08</t>
  </si>
  <si>
    <t>2018-09</t>
  </si>
  <si>
    <t>2018-10</t>
  </si>
  <si>
    <t>2018-11</t>
  </si>
  <si>
    <t>2018-12</t>
  </si>
  <si>
    <t>YUC-2018-02-01-88204</t>
  </si>
  <si>
    <t>CONVENIO</t>
  </si>
  <si>
    <t>BCS-2018-01-01-87677</t>
  </si>
  <si>
    <t>BCS-2018-02-01-88466</t>
  </si>
  <si>
    <t>BC-2018-01-01-119124</t>
  </si>
  <si>
    <t>BC-2018-01-03-113019</t>
  </si>
  <si>
    <t>BC-2018-01-04-117408</t>
  </si>
  <si>
    <t>BCS-2017-01-279495</t>
  </si>
  <si>
    <t>FINAL</t>
  </si>
  <si>
    <t>SIN-2016-03-274945</t>
  </si>
  <si>
    <t>SON-2016-02-281340</t>
  </si>
  <si>
    <t>HGO-2018-04-84020</t>
  </si>
  <si>
    <t>HGO-2018-05-87076</t>
  </si>
  <si>
    <t>PUE-2018-01-01-75924</t>
  </si>
  <si>
    <t>PUE-2018-01-02-81810</t>
  </si>
  <si>
    <t>PUE-2018-03-01-86992</t>
  </si>
  <si>
    <t>PUE-2018-03-02-84557</t>
  </si>
  <si>
    <t>PUE-2018-05-01-108182</t>
  </si>
  <si>
    <t>OAX-2018-02-01-75015</t>
  </si>
  <si>
    <t>TLAX-2018-02-01-87932</t>
  </si>
  <si>
    <t>31/09/2018</t>
  </si>
  <si>
    <t>Acuse de informe</t>
  </si>
  <si>
    <t>VER-2017-03-01-293530</t>
  </si>
  <si>
    <t>QROO-2016-01-274021</t>
  </si>
  <si>
    <t>QROO-2018-01-01-88102</t>
  </si>
  <si>
    <t>QROO-2018-02-01-97481</t>
  </si>
  <si>
    <t>TAB-2018-01-01-84312</t>
  </si>
  <si>
    <t>YUC-2018-04-01-88958</t>
  </si>
  <si>
    <t>CHIS-2014-C01-249877</t>
  </si>
  <si>
    <t>CHIS-2014-C01-250329</t>
  </si>
  <si>
    <t>CHIS-2014-C01-250488</t>
  </si>
  <si>
    <t>QROO-2016-03-275753</t>
  </si>
  <si>
    <t>Recepción de informe E2 y correo de envio a evaluar.</t>
  </si>
  <si>
    <t>Recepción de informe Final y correo de envío a evaluar</t>
  </si>
  <si>
    <t>Recepción de informe E3 y correo de envío a evaluar</t>
  </si>
  <si>
    <t>Recepción de informe E2 y correo de envío a evaluar</t>
  </si>
  <si>
    <t>Recepción de informe E1 y correo de envío a evaluar</t>
  </si>
  <si>
    <t>CHIH-2018-01-78244</t>
  </si>
  <si>
    <t>ZAC-2018-01-81557</t>
  </si>
  <si>
    <t>ZAC-2018-02-86979</t>
  </si>
  <si>
    <t>Ciudad Juarez</t>
  </si>
  <si>
    <t>CDJ-2016-01-278373</t>
  </si>
  <si>
    <t>AGS-2015-02-01-267656</t>
  </si>
  <si>
    <t>JAL-2018-03</t>
  </si>
  <si>
    <t>JAL-2016-01-02-279011</t>
  </si>
  <si>
    <t>Michoacán</t>
  </si>
  <si>
    <t>MICH-2015-01-01-267788</t>
  </si>
  <si>
    <t>AGS-2015-01-01-264442</t>
  </si>
  <si>
    <t xml:space="preserve">JAL-2015-01-262601 </t>
  </si>
  <si>
    <t xml:space="preserve"> 27/07/2018</t>
  </si>
  <si>
    <t>JAL-2017-04-01-291524</t>
  </si>
  <si>
    <t>Pendiente</t>
  </si>
  <si>
    <t xml:space="preserve">Instrucción </t>
  </si>
  <si>
    <t>CDMX-2018-01-01-75900</t>
  </si>
  <si>
    <t>CDMX-2018-02-01-80084</t>
  </si>
  <si>
    <t>CDMX-2018-03-01-86356</t>
  </si>
  <si>
    <t>CDMX-2018-03-01-89655</t>
  </si>
  <si>
    <t>QRO-2018-01-01-88344</t>
  </si>
  <si>
    <t>QRO-2018-03-01-88756</t>
  </si>
  <si>
    <t>QRO-2018-04-01-88676</t>
  </si>
  <si>
    <t>DF-2017-01-01-292378</t>
  </si>
  <si>
    <t>Acuse de recibido</t>
  </si>
  <si>
    <t>GRO-2016-01-274488</t>
  </si>
  <si>
    <t>EDOMEX-2016-02-279374</t>
  </si>
  <si>
    <t>QRO-2016-02-279754</t>
  </si>
  <si>
    <t>QRO-2016-02-279757</t>
  </si>
  <si>
    <t>QRO-2016-02-279772</t>
  </si>
  <si>
    <t>GTO-2014-02-252860</t>
  </si>
  <si>
    <t>Acuse de recibido/E2</t>
  </si>
  <si>
    <t>Informe final tecnico y financiero</t>
  </si>
  <si>
    <t>18/07/018</t>
  </si>
  <si>
    <t>QROO</t>
  </si>
  <si>
    <t xml:space="preserve">CHIHUAHUA </t>
  </si>
  <si>
    <t>TAB-2018-02</t>
  </si>
  <si>
    <t xml:space="preserve">baja California </t>
  </si>
  <si>
    <t>DISTRITO
FEDERAL</t>
  </si>
  <si>
    <t>DF-2010-C01-152954</t>
  </si>
  <si>
    <t>DF-2010-C01-155747</t>
  </si>
  <si>
    <t>DF-2012-C02-189282</t>
  </si>
  <si>
    <t>MOR-2013-C01-225621</t>
  </si>
  <si>
    <t>MOR-2014-C01-249650</t>
  </si>
  <si>
    <t>MOR-2014-C01-249789</t>
  </si>
  <si>
    <t>MOR-2014-C01-250135</t>
  </si>
  <si>
    <t xml:space="preserve">MOR-2014-C01-250217 </t>
  </si>
  <si>
    <t>2014-01-249538</t>
  </si>
  <si>
    <t>2014-01-249567</t>
  </si>
  <si>
    <t>2014-01-249611</t>
  </si>
  <si>
    <t>2014-01-249629</t>
  </si>
  <si>
    <t>2014-01-249633</t>
  </si>
  <si>
    <t>2014-01-249656</t>
  </si>
  <si>
    <t>2014-01-249667</t>
  </si>
  <si>
    <t>2014-01-249670</t>
  </si>
  <si>
    <t>2014-01-249671</t>
  </si>
  <si>
    <t>2014-01-249719</t>
  </si>
  <si>
    <t>2014-01-249769</t>
  </si>
  <si>
    <t>2014-01-249775</t>
  </si>
  <si>
    <t>2014-01-249776</t>
  </si>
  <si>
    <t>2014-01-249818</t>
  </si>
  <si>
    <t>2014-01-249878</t>
  </si>
  <si>
    <t>2014-01-249896</t>
  </si>
  <si>
    <t>2014-01-249940</t>
  </si>
  <si>
    <t>2014-01-250111</t>
  </si>
  <si>
    <t>2016-01-274488</t>
  </si>
  <si>
    <t>BCS-2016-03-279495</t>
  </si>
  <si>
    <t>TAB-2014-C01-245876</t>
  </si>
  <si>
    <t>AGS-2015-02-02-267835</t>
  </si>
  <si>
    <t>Dictamen al Informe final</t>
  </si>
  <si>
    <t>COL-2014-C03-234868</t>
  </si>
  <si>
    <t>Dictamen CE</t>
  </si>
  <si>
    <t>COL-2014-C04-241947</t>
  </si>
  <si>
    <t>NAY-2013-C03-218008</t>
  </si>
  <si>
    <t>QRO-2015-C01</t>
  </si>
  <si>
    <t>QRO-2015-C01-266423</t>
  </si>
  <si>
    <t>Dictamen final</t>
  </si>
  <si>
    <t>SLP-2014-02</t>
  </si>
  <si>
    <t>FMSLP-2014-02-250277</t>
  </si>
  <si>
    <t>SLP-2013-01</t>
  </si>
  <si>
    <t>FMSLP-2013-C01-209337</t>
  </si>
  <si>
    <t>FMSLP-2014-02-251723</t>
  </si>
  <si>
    <t>Acuerdo Finiquito CTA</t>
  </si>
  <si>
    <t>BCS</t>
  </si>
  <si>
    <t>Relación de acuerdos de CTA 1a SO 2018.</t>
  </si>
  <si>
    <t>Relación de acuerdos CTA 3a SE 2018.</t>
  </si>
  <si>
    <t>Dictamen técnico y Financiero.</t>
  </si>
  <si>
    <t>Pp S278 Indicadores 2018 Dirección Adjunta de Desarrollo Regional_CONCENTRADO_TRIMESTRE</t>
  </si>
  <si>
    <t>Quintana roo</t>
  </si>
  <si>
    <t>QRO-2018-02-01-106427</t>
  </si>
  <si>
    <t>OAX-2018-02-88951</t>
  </si>
  <si>
    <t>COAH-2018-01-01-130129</t>
  </si>
  <si>
    <t>JAL-2018-03-01-125151</t>
  </si>
  <si>
    <t>JAL-2018-05-01-127184</t>
  </si>
  <si>
    <t>JAL-2018-06-01-124426</t>
  </si>
  <si>
    <t>TLAX-2018-02-87932</t>
  </si>
  <si>
    <t>BCS-2018-03-01-128653</t>
  </si>
  <si>
    <t>CAMP-2018-03-01-129589</t>
  </si>
  <si>
    <t>CHPS-2018-01-125631</t>
  </si>
  <si>
    <t>CHPS-2018-01-126024</t>
  </si>
  <si>
    <t>CHPS-2018-01-128552</t>
  </si>
  <si>
    <t>TAB-2018-02-01-128519</t>
  </si>
  <si>
    <t>TAB-2018-02-01-128895</t>
  </si>
  <si>
    <t xml:space="preserve">YUC-2018-03-01-119959  </t>
  </si>
  <si>
    <t>YUC-2018-05-01-119876</t>
  </si>
  <si>
    <t>YUC-2018-03-01-117898</t>
  </si>
  <si>
    <t>CAMP-2017-01-286944</t>
  </si>
  <si>
    <t>Recepción de informe E1 y correo de envio a evaluar.</t>
  </si>
  <si>
    <t>CAMP-2017-01-284536</t>
  </si>
  <si>
    <t>CHIS-2014-C01-249993</t>
  </si>
  <si>
    <t>CHIS-2014-C01-250447</t>
  </si>
  <si>
    <t>CHIS-2014-C01-250537</t>
  </si>
  <si>
    <t>TAB-2014-C01-245877</t>
  </si>
  <si>
    <t>YUC-2014-C17-246841</t>
  </si>
  <si>
    <t>YUC-2014-C17-247043</t>
  </si>
  <si>
    <t>YUC-2014-C17-246987</t>
  </si>
  <si>
    <t>YUC-2016-04-274947</t>
  </si>
  <si>
    <t>YUC-2016-05-279782</t>
  </si>
  <si>
    <t>BC-2018-02</t>
  </si>
  <si>
    <t>BC-2018-03</t>
  </si>
  <si>
    <t>JAL-2018-03-01-121601</t>
  </si>
  <si>
    <t>JAL-2018-04-01-122639</t>
  </si>
  <si>
    <t>JAL-2018-05-01-125479</t>
  </si>
  <si>
    <t xml:space="preserve">JAL-2018-06-01-124426 </t>
  </si>
  <si>
    <t xml:space="preserve">JAL-2018-06-01-127249 </t>
  </si>
  <si>
    <t>JAL-2018-06-01-127759</t>
  </si>
  <si>
    <t>COLI-2018-01-01-121584</t>
  </si>
  <si>
    <t>NAY-2018-01-02-130685</t>
  </si>
  <si>
    <t>JAL-2016-02-01-278983</t>
  </si>
  <si>
    <t>MICH-2014-C03-235224</t>
  </si>
  <si>
    <t>BC-2018-02-01-131486</t>
  </si>
  <si>
    <t>BC-2018-03-01-131379</t>
  </si>
  <si>
    <t>JAL-2018-07</t>
  </si>
  <si>
    <t>10/12/2018 y 13/12/2018</t>
  </si>
  <si>
    <t xml:space="preserve">Acuse informe final y evaluaciones </t>
  </si>
  <si>
    <t>GUE-2014-01-249611</t>
  </si>
  <si>
    <t>GUE-2014-01-249656</t>
  </si>
  <si>
    <t>GUE-2014-01-249671</t>
  </si>
  <si>
    <t>GUE-2014-01-249775</t>
  </si>
  <si>
    <t>GUE-2014-01-249776</t>
  </si>
  <si>
    <t>GUE-2014-01-249878</t>
  </si>
  <si>
    <t>GUE-2014-01-250111</t>
  </si>
  <si>
    <t>GUE-2016-01-274488</t>
  </si>
  <si>
    <t>DF-2010-01-155747</t>
  </si>
  <si>
    <t>San Luis Potosi</t>
  </si>
  <si>
    <t>SLP-2013-03-221387</t>
  </si>
  <si>
    <t>SLP-2013-C01-209337</t>
  </si>
  <si>
    <t>EMEX-2018-02-01-120618</t>
  </si>
  <si>
    <t>EMEX-2018-03-01-121057</t>
  </si>
  <si>
    <t>GRO-2018-01-01-128138</t>
  </si>
  <si>
    <t>SLP-2018-08-01-128987</t>
  </si>
  <si>
    <t>SLP-2018-09-01-130094</t>
  </si>
  <si>
    <t>GTO-2018-05-01-122389</t>
  </si>
  <si>
    <t>GTO-2018-07-01-127185</t>
  </si>
  <si>
    <t>EDOMEX-2018-04</t>
  </si>
  <si>
    <t>GRO-2018-01</t>
  </si>
  <si>
    <t>GTO-2018-07</t>
  </si>
  <si>
    <t>SLP-2018-08</t>
  </si>
  <si>
    <t>SLP-2018-09</t>
  </si>
  <si>
    <t>SLP-2018-10</t>
  </si>
  <si>
    <t>EMEX-2018-02-01-125601</t>
  </si>
  <si>
    <t>EMEX-2018-02-01-123564</t>
  </si>
  <si>
    <t>EMEX-2018-03-01-123561</t>
  </si>
  <si>
    <t>EMEX-2018-04-01-130445</t>
  </si>
  <si>
    <t xml:space="preserve">Acuse de recibido </t>
  </si>
  <si>
    <t>SLP-2016-03-279099</t>
  </si>
  <si>
    <t>QRO-2016-02-279753</t>
  </si>
  <si>
    <t>QRO-2016-01-279739</t>
  </si>
  <si>
    <t>QRO-2016-02-279751</t>
  </si>
  <si>
    <t>QROO-2018-03</t>
  </si>
  <si>
    <t>CAM-2018-03</t>
  </si>
  <si>
    <t>YUC-2016-02-274605</t>
  </si>
  <si>
    <t>Evaluación de ITF</t>
  </si>
  <si>
    <t xml:space="preserve">FICHA DE DEPÓSITO Y ACUERDO CTA </t>
  </si>
  <si>
    <t>ACUERDO CTA</t>
  </si>
  <si>
    <t xml:space="preserve">FORDECYT </t>
  </si>
  <si>
    <t>FORMATO DE EVALUACIÓN</t>
  </si>
  <si>
    <t xml:space="preserve">Asignación directa </t>
  </si>
  <si>
    <t>20/11/2018 y 21/11/2018</t>
  </si>
  <si>
    <t>12/11/20018</t>
  </si>
  <si>
    <t>ITP 2E</t>
  </si>
  <si>
    <t>ITF</t>
  </si>
  <si>
    <t>HGO-2018-04-01-84020</t>
  </si>
  <si>
    <t>HGO-2018-05-01-87076</t>
  </si>
  <si>
    <t>Ficha Transfer NAFIN y resultados</t>
  </si>
  <si>
    <t>OAX-2018-02-01-88951</t>
  </si>
  <si>
    <t>HGO-2016-02-274884</t>
  </si>
  <si>
    <t>Informe técnico etapa 2</t>
  </si>
  <si>
    <t>HGO-2018-01- 01-7490</t>
  </si>
  <si>
    <t>Acuse de recibo informe etapa 1</t>
  </si>
  <si>
    <t>TLAX-2018-01-01- 43129</t>
  </si>
  <si>
    <t>Informe técnico etapa 1, y dictamen de liberación de etapa</t>
  </si>
  <si>
    <t>Informe técnico etapa 1, oficio de envío a evaluar y dictamen de liberación de etapa</t>
  </si>
  <si>
    <t xml:space="preserve">Oficio de recepción de informe etapa 1, oficio de envío a evaluar y </t>
  </si>
  <si>
    <t>PROYECTO QUE RECIBIÓ RECURSO DE LA PRIMERA ETAPA</t>
  </si>
  <si>
    <t>CHIH-2018-02-01-116846</t>
  </si>
  <si>
    <t>CHIH-2018-02-01-118336</t>
  </si>
  <si>
    <t>CHIH-2018-02-01-121418</t>
  </si>
  <si>
    <t>CHIH-2018-02-01-116623</t>
  </si>
  <si>
    <t>CHIH-2018-02-01-116725</t>
  </si>
  <si>
    <t>CHIH-2018-02-01-117187</t>
  </si>
  <si>
    <t>CHIH-2018-02-01-119207</t>
  </si>
  <si>
    <t>CHIH-2018-02-01-118973</t>
  </si>
  <si>
    <t>CHIH-2018-02-01-119092</t>
  </si>
  <si>
    <t>CHIH-2018-03-01-130005</t>
  </si>
  <si>
    <t>DGO-2018-01-01-126910</t>
  </si>
  <si>
    <t>DGO-2018-02-01-126192</t>
  </si>
  <si>
    <t>DGO-2018-02-01-127833</t>
  </si>
  <si>
    <t>DGO-2018-02-01-128300</t>
  </si>
  <si>
    <t>DGO-2018-03-01-129471</t>
  </si>
  <si>
    <t>ZAC-2018-03-01-123132</t>
  </si>
  <si>
    <t>ZAC-2018-05-01-125266</t>
  </si>
  <si>
    <t>ZAC-2018-06-01-130135</t>
  </si>
  <si>
    <t>COAH-2018-01-130129</t>
  </si>
  <si>
    <t>Acta Comeval</t>
  </si>
  <si>
    <t>NL-2018-07-01-125510</t>
  </si>
  <si>
    <t>NL-2018-07-01-129043</t>
  </si>
  <si>
    <t>NL-2018-07-01-129846</t>
  </si>
  <si>
    <t>NL-2018-08-01-128654</t>
  </si>
  <si>
    <t>NL-2018-08-01-129362</t>
  </si>
  <si>
    <t>NL-2018-08-01-129880</t>
  </si>
  <si>
    <t>NL-2018-09-01-131549</t>
  </si>
  <si>
    <t>TAMPS-2018-01-129841</t>
  </si>
  <si>
    <t>TAMPS-2018-02-130148</t>
  </si>
  <si>
    <t>CHIH-2018-01-01-78244</t>
  </si>
  <si>
    <t>CIUDAD Juárez</t>
  </si>
  <si>
    <t>Acuses</t>
  </si>
  <si>
    <t>CAR y ACUERDO CTA</t>
  </si>
  <si>
    <t>ZAC-2018-01-01- 81557</t>
  </si>
  <si>
    <t>ZAC-2018-02-02- 86979</t>
  </si>
  <si>
    <t>ZAC-2018-05-01- 125266</t>
  </si>
  <si>
    <t xml:space="preserve">Pp S278 Indicadores 2018 Dirección Adjunta de Desarrollo Regional_CONCENTRADO_ANUAL </t>
  </si>
  <si>
    <t xml:space="preserve">ZAC-2018-06-01-130135 </t>
  </si>
  <si>
    <t>NAY- 2018-01-01-130685</t>
  </si>
  <si>
    <t>ZAC-2018-06-01- 130135</t>
  </si>
  <si>
    <t>Carátula recepción informe avance E2. Dictamen</t>
  </si>
  <si>
    <t>Firmado por el secretario tecnico y administrativo y  no lo ha regresado el sujeto de apoyo</t>
  </si>
  <si>
    <t>COAH-2018-01</t>
  </si>
  <si>
    <t>COAH-2018-02</t>
  </si>
  <si>
    <t>DGO-2018-03</t>
  </si>
  <si>
    <t>ZAC-2018-06</t>
  </si>
  <si>
    <t>NL-2018-09</t>
  </si>
  <si>
    <t>NL-2018-07</t>
  </si>
  <si>
    <t>NL-2018-08</t>
  </si>
  <si>
    <t>TAMPS-2018-01</t>
  </si>
  <si>
    <t>TAMPS-2018-02</t>
  </si>
  <si>
    <t>CHI-2018-03</t>
  </si>
  <si>
    <t>yuc-2016-02274605</t>
  </si>
  <si>
    <t>YUC-2016-02274605</t>
  </si>
  <si>
    <t>finiquito</t>
  </si>
  <si>
    <t>Terminacion anticipada</t>
  </si>
  <si>
    <t>BCS-2018-03</t>
  </si>
  <si>
    <t>Se cumplió la meta anual</t>
  </si>
  <si>
    <t>Se superó la meta planteada.</t>
  </si>
  <si>
    <t>En términos absolutos se superó la meta planteada.</t>
  </si>
  <si>
    <t>No se cumplió la meta en valores relativos,se esta a  5.10  puntos porcentuales por debajo de la meta planteada. En valores absolutos se superó la meta planteada en el numerador con 7 proyectos debido  a que  en el último trimestre del año se realizó la primera ministración.</t>
  </si>
  <si>
    <t>Se cumplió la meta de las aportaciones de los fideicomisos.</t>
  </si>
  <si>
    <t>Al haberse realizado la primera ministración a 7 proyectos más, se inicio el desarrollo de estos proyectos como la normatividad vigente.</t>
  </si>
  <si>
    <t>La meta se cumplió en terminos relativos y absolutos,  cabe destacar que el 100%  de las 115 convocatorias programadas fueron emitidas.</t>
  </si>
  <si>
    <t>Se evaluaron 17 propuestas más a las esperadas dado que se recibieron un mayor número de propuestas por demanda.</t>
  </si>
  <si>
    <t>Se está 0.47 puntos porcentuales por debajo del cumplimiento de la meta planteada. En términos absolutos 2 informes más se programaron debido principalmente a que los Sujetos de Apoyo, por cuestiones administrativas, solicitaron ampliación de la vigencia del convenio en etapa o final y al ser proyectos que tenían plazo de entrega de informes en el tercer trimestre del año, estos fueron evaluados en el último trimestre del 2018.</t>
  </si>
  <si>
    <t>La meta se planteó para el primer trimestre y se cumplió satisfactoriamente. Este indicador se reporta de manera acumulada anual a petición de la SHCP.</t>
  </si>
  <si>
    <t xml:space="preserve">Se cumplió la meta en valores relativos por  2.5  puntos porcentuales. En terminos absolutos solo contestaron 54 usuarios de  80 . </t>
  </si>
  <si>
    <t>Se está 7.39 puntos porcentuales por debajo del cumplimiento de la meta , en términos absolutos se superó la meta al formalizarse 17 proyectos más de los programados.</t>
  </si>
  <si>
    <t>Se cumplió la meta anual.</t>
  </si>
  <si>
    <t>La totalidad de los proyectos con dictamen técnico final sactifactorio que contestaron la encuesta de satisfacción fueron aprovechados para atender las necesidades de fortalecimiento de las capacidades en CTI de los sistemas locales y regionales. Sus resultados indican el cumplimiento de la meta planteada.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</si>
</sst>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0.00_-;\-&quot;$&quot;* #,##0.00_-;_-&quot;$&quot;* &quot;-&quot;??_-;_-@_-"/>
    <numFmt numFmtId="164" formatCode="[$-80A]d&quot; de &quot;mmmm&quot; de &quot;yyyy;@"/>
    <numFmt numFmtId="165" formatCode="dd/mm/yyyy;@"/>
  </numFmts>
  <fonts count="50" x14ac:knownFonts="1">
    <font>
      <sz val="11"/>
      <color theme="1"/>
      <name val="Calibri"/>
      <family val="2"/>
      <scheme val="minor"/>
    </font>
    <font>
      <sz val="11"/>
      <color theme="1"/>
      <name val="Calibri"/>
      <family val="2"/>
      <scheme val="minor"/>
    </font>
    <font>
      <sz val="26"/>
      <color theme="1"/>
      <name val="Calibri"/>
      <family val="2"/>
      <scheme val="minor"/>
    </font>
    <font>
      <sz val="24"/>
      <color theme="1"/>
      <name val="Calibri"/>
      <family val="2"/>
      <scheme val="minor"/>
    </font>
    <font>
      <b/>
      <sz val="24"/>
      <color theme="1"/>
      <name val="Arial"/>
      <family val="2"/>
    </font>
    <font>
      <sz val="20"/>
      <color theme="1"/>
      <name val="Calibri"/>
      <family val="2"/>
      <scheme val="minor"/>
    </font>
    <font>
      <b/>
      <sz val="14"/>
      <color theme="1"/>
      <name val="Calibri"/>
      <family val="2"/>
      <scheme val="minor"/>
    </font>
    <font>
      <b/>
      <sz val="36"/>
      <color theme="1"/>
      <name val="Calibri"/>
      <family val="2"/>
      <scheme val="minor"/>
    </font>
    <font>
      <b/>
      <sz val="14"/>
      <color theme="0"/>
      <name val="Arial"/>
      <family val="2"/>
    </font>
    <font>
      <b/>
      <sz val="18"/>
      <color theme="0"/>
      <name val="Arial"/>
      <family val="2"/>
    </font>
    <font>
      <b/>
      <sz val="18"/>
      <color theme="0"/>
      <name val="Calibri"/>
      <family val="2"/>
      <scheme val="minor"/>
    </font>
    <font>
      <sz val="16"/>
      <color theme="1"/>
      <name val="Arial"/>
      <family val="2"/>
    </font>
    <font>
      <sz val="22"/>
      <color theme="1"/>
      <name val="Arial"/>
      <family val="2"/>
    </font>
    <font>
      <sz val="18"/>
      <color theme="1"/>
      <name val="Calibri"/>
      <family val="2"/>
      <scheme val="minor"/>
    </font>
    <font>
      <sz val="72"/>
      <color theme="1"/>
      <name val="Calibri"/>
      <family val="2"/>
      <scheme val="minor"/>
    </font>
    <font>
      <sz val="10"/>
      <name val="Arial"/>
      <family val="2"/>
    </font>
    <font>
      <sz val="20"/>
      <name val="Calibri"/>
      <family val="2"/>
      <scheme val="minor"/>
    </font>
    <font>
      <sz val="16"/>
      <name val="Arial Narrow"/>
      <family val="2"/>
    </font>
    <font>
      <b/>
      <sz val="26"/>
      <color theme="1"/>
      <name val="Calibri"/>
      <family val="2"/>
      <scheme val="minor"/>
    </font>
    <font>
      <sz val="18"/>
      <name val="Calibri"/>
      <family val="2"/>
      <scheme val="minor"/>
    </font>
    <font>
      <sz val="18"/>
      <color theme="1"/>
      <name val="Arial"/>
      <family val="2"/>
    </font>
    <font>
      <sz val="18"/>
      <name val="Arial"/>
      <family val="2"/>
    </font>
    <font>
      <b/>
      <sz val="48"/>
      <color theme="1"/>
      <name val="Calibri"/>
      <family val="2"/>
      <scheme val="minor"/>
    </font>
    <font>
      <sz val="22"/>
      <color theme="1"/>
      <name val="Calibri"/>
      <family val="2"/>
      <scheme val="minor"/>
    </font>
    <font>
      <b/>
      <sz val="22"/>
      <name val="Calibri"/>
      <family val="2"/>
      <scheme val="minor"/>
    </font>
    <font>
      <b/>
      <sz val="72"/>
      <color theme="1"/>
      <name val="Calibri"/>
      <family val="2"/>
      <scheme val="minor"/>
    </font>
    <font>
      <sz val="18"/>
      <name val="Calibri"/>
      <family val="2"/>
    </font>
    <font>
      <sz val="16"/>
      <name val="Calibri"/>
      <family val="2"/>
      <scheme val="minor"/>
    </font>
    <font>
      <b/>
      <sz val="72"/>
      <color theme="1"/>
      <name val="Arial"/>
      <family val="2"/>
    </font>
    <font>
      <sz val="50"/>
      <color theme="1"/>
      <name val="Calibri"/>
      <family val="2"/>
      <scheme val="minor"/>
    </font>
    <font>
      <b/>
      <sz val="18"/>
      <name val="Arial"/>
      <family val="2"/>
    </font>
    <font>
      <b/>
      <sz val="30"/>
      <color theme="1"/>
      <name val="Calibri"/>
      <family val="2"/>
      <scheme val="minor"/>
    </font>
    <font>
      <sz val="30"/>
      <color theme="1"/>
      <name val="Calibri"/>
      <family val="2"/>
      <scheme val="minor"/>
    </font>
    <font>
      <b/>
      <sz val="30"/>
      <color theme="0"/>
      <name val="Arial"/>
      <family val="2"/>
    </font>
    <font>
      <sz val="30"/>
      <color theme="1"/>
      <name val="Arial"/>
      <family val="2"/>
    </font>
    <font>
      <sz val="30"/>
      <color rgb="FF000000"/>
      <name val="Calibri"/>
      <family val="2"/>
      <scheme val="minor"/>
    </font>
    <font>
      <sz val="30"/>
      <name val="Calibri"/>
      <family val="2"/>
      <scheme val="minor"/>
    </font>
    <font>
      <sz val="28"/>
      <color theme="1"/>
      <name val="Arial"/>
      <family val="2"/>
    </font>
    <font>
      <b/>
      <sz val="28"/>
      <color theme="0"/>
      <name val="Calibri"/>
      <family val="2"/>
      <scheme val="minor"/>
    </font>
    <font>
      <b/>
      <sz val="28"/>
      <color theme="0"/>
      <name val="Arial"/>
      <family val="2"/>
    </font>
    <font>
      <b/>
      <sz val="18"/>
      <color theme="1"/>
      <name val="Calibri"/>
      <family val="2"/>
      <scheme val="minor"/>
    </font>
    <font>
      <b/>
      <sz val="37"/>
      <color theme="0"/>
      <name val="Arial"/>
      <family val="2"/>
    </font>
    <font>
      <sz val="36"/>
      <color theme="1"/>
      <name val="Arial"/>
      <family val="2"/>
    </font>
    <font>
      <sz val="36"/>
      <color rgb="FF000000"/>
      <name val="Calibri"/>
      <family val="2"/>
      <scheme val="minor"/>
    </font>
    <font>
      <sz val="36"/>
      <name val="Calibri"/>
      <family val="2"/>
      <scheme val="minor"/>
    </font>
    <font>
      <sz val="28"/>
      <color theme="1"/>
      <name val="Calibri"/>
      <family val="2"/>
      <scheme val="minor"/>
    </font>
    <font>
      <b/>
      <sz val="30"/>
      <color theme="0"/>
      <name val="Calibri"/>
      <family val="2"/>
      <scheme val="minor"/>
    </font>
    <font>
      <sz val="36"/>
      <color theme="1"/>
      <name val="Calibri"/>
      <family val="2"/>
      <scheme val="minor"/>
    </font>
    <font>
      <sz val="20"/>
      <color rgb="FFFF0000"/>
      <name val="Calibri"/>
      <family val="2"/>
      <scheme val="minor"/>
    </font>
    <font>
      <sz val="16"/>
      <color rgb="FFFF0000"/>
      <name val="Arial Narrow"/>
      <family val="2"/>
    </font>
  </fonts>
  <fills count="9">
    <fill>
      <patternFill patternType="none"/>
    </fill>
    <fill>
      <patternFill patternType="gray125"/>
    </fill>
    <fill>
      <patternFill patternType="solid">
        <fgColor theme="0"/>
        <bgColor indexed="64"/>
      </patternFill>
    </fill>
    <fill>
      <patternFill patternType="solid">
        <fgColor rgb="FF00B050"/>
        <bgColor indexed="64"/>
      </patternFill>
    </fill>
    <fill>
      <patternFill patternType="solid">
        <fgColor indexed="9"/>
        <bgColor indexed="64"/>
      </patternFill>
    </fill>
    <fill>
      <patternFill patternType="solid">
        <fgColor rgb="FFFFFF00"/>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rgb="FF92D050"/>
        <bgColor indexed="64"/>
      </patternFill>
    </fill>
  </fills>
  <borders count="4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indexed="64"/>
      </bottom>
      <diagonal/>
    </border>
    <border>
      <left/>
      <right style="thick">
        <color indexed="64"/>
      </right>
      <top/>
      <bottom style="thick">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ck">
        <color indexed="64"/>
      </right>
      <top style="thin">
        <color indexed="64"/>
      </top>
      <bottom style="thick">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right/>
      <top style="medium">
        <color indexed="64"/>
      </top>
      <bottom style="thin">
        <color indexed="64"/>
      </bottom>
      <diagonal/>
    </border>
    <border>
      <left style="medium">
        <color indexed="64"/>
      </left>
      <right/>
      <top/>
      <bottom style="thick">
        <color indexed="64"/>
      </bottom>
      <diagonal/>
    </border>
  </borders>
  <cellStyleXfs count="8">
    <xf numFmtId="0" fontId="0" fillId="0" borderId="0"/>
    <xf numFmtId="9" fontId="1" fillId="0" borderId="0" applyFont="0" applyFill="0" applyBorder="0" applyAlignment="0" applyProtection="0"/>
    <xf numFmtId="0" fontId="15" fillId="0" borderId="0"/>
    <xf numFmtId="0" fontId="15" fillId="0" borderId="0"/>
    <xf numFmtId="44" fontId="15" fillId="0" borderId="0" applyFont="0" applyFill="0" applyBorder="0" applyAlignment="0" applyProtection="0"/>
    <xf numFmtId="0" fontId="1" fillId="0" borderId="0"/>
    <xf numFmtId="0" fontId="15" fillId="0" borderId="0"/>
    <xf numFmtId="0" fontId="15" fillId="0" borderId="0"/>
  </cellStyleXfs>
  <cellXfs count="335">
    <xf numFmtId="0" fontId="0" fillId="0" borderId="0" xfId="0"/>
    <xf numFmtId="0" fontId="0" fillId="2" borderId="0" xfId="0" applyFont="1" applyFill="1"/>
    <xf numFmtId="0" fontId="0" fillId="2" borderId="0" xfId="0" applyFont="1" applyFill="1" applyAlignment="1">
      <alignment horizontal="center"/>
    </xf>
    <xf numFmtId="0" fontId="2" fillId="2" borderId="0" xfId="0" applyFont="1" applyFill="1" applyAlignment="1">
      <alignment vertical="center"/>
    </xf>
    <xf numFmtId="0" fontId="3" fillId="2" borderId="0" xfId="0" applyFont="1" applyFill="1"/>
    <xf numFmtId="0" fontId="5" fillId="2" borderId="0" xfId="0" applyFont="1" applyFill="1"/>
    <xf numFmtId="0" fontId="6" fillId="2" borderId="0" xfId="0" applyFont="1" applyFill="1"/>
    <xf numFmtId="0" fontId="8" fillId="3" borderId="4"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10" fillId="3" borderId="4" xfId="0" applyFont="1" applyFill="1" applyBorder="1" applyAlignment="1">
      <alignment horizontal="center" vertical="center" wrapText="1"/>
    </xf>
    <xf numFmtId="2" fontId="9" fillId="3" borderId="5" xfId="0" applyNumberFormat="1" applyFont="1" applyFill="1" applyBorder="1" applyAlignment="1">
      <alignment horizontal="center" vertical="center" wrapText="1"/>
    </xf>
    <xf numFmtId="0" fontId="11" fillId="2" borderId="4" xfId="0" applyFont="1" applyFill="1" applyBorder="1" applyAlignment="1">
      <alignment vertical="center" wrapText="1"/>
    </xf>
    <xf numFmtId="0" fontId="11" fillId="2" borderId="4" xfId="0" applyFont="1" applyFill="1" applyBorder="1" applyAlignment="1">
      <alignment vertical="center"/>
    </xf>
    <xf numFmtId="10" fontId="12" fillId="2" borderId="4" xfId="1" applyNumberFormat="1" applyFont="1" applyFill="1" applyBorder="1" applyAlignment="1">
      <alignment horizontal="center" vertical="center"/>
    </xf>
    <xf numFmtId="2" fontId="12" fillId="2" borderId="4" xfId="0" applyNumberFormat="1" applyFont="1" applyFill="1" applyBorder="1" applyAlignment="1">
      <alignment horizontal="center" vertical="center"/>
    </xf>
    <xf numFmtId="0" fontId="13" fillId="2" borderId="0" xfId="0" applyFont="1" applyFill="1"/>
    <xf numFmtId="0" fontId="13" fillId="2" borderId="0" xfId="0" applyFont="1" applyFill="1" applyAlignment="1">
      <alignment horizontal="center"/>
    </xf>
    <xf numFmtId="0" fontId="13" fillId="2" borderId="0" xfId="0" applyFont="1" applyFill="1" applyAlignment="1">
      <alignment vertical="top" wrapText="1"/>
    </xf>
    <xf numFmtId="0" fontId="13" fillId="2" borderId="0" xfId="0" applyFont="1" applyFill="1" applyAlignment="1">
      <alignment vertical="top"/>
    </xf>
    <xf numFmtId="0" fontId="14" fillId="2" borderId="0" xfId="0" applyFont="1" applyFill="1" applyAlignment="1">
      <alignment horizontal="center"/>
    </xf>
    <xf numFmtId="0" fontId="13" fillId="2" borderId="0" xfId="0" applyFont="1" applyFill="1" applyAlignment="1">
      <alignment vertical="center"/>
    </xf>
    <xf numFmtId="1" fontId="16" fillId="4" borderId="4" xfId="2" applyNumberFormat="1" applyFont="1" applyFill="1" applyBorder="1" applyAlignment="1">
      <alignment horizontal="center" vertical="center"/>
    </xf>
    <xf numFmtId="14" fontId="16" fillId="4" borderId="4" xfId="2" applyNumberFormat="1" applyFont="1" applyFill="1" applyBorder="1" applyAlignment="1">
      <alignment horizontal="center" vertical="center"/>
    </xf>
    <xf numFmtId="0" fontId="13" fillId="2" borderId="4" xfId="0" applyFont="1" applyFill="1" applyBorder="1" applyAlignment="1">
      <alignment vertical="center"/>
    </xf>
    <xf numFmtId="14" fontId="13" fillId="2" borderId="4" xfId="0" applyNumberFormat="1" applyFont="1" applyFill="1" applyBorder="1"/>
    <xf numFmtId="0" fontId="13" fillId="2" borderId="4" xfId="0" applyFont="1" applyFill="1" applyBorder="1"/>
    <xf numFmtId="0" fontId="13" fillId="2" borderId="6" xfId="0" applyFont="1" applyFill="1" applyBorder="1"/>
    <xf numFmtId="0" fontId="17" fillId="0" borderId="4" xfId="0" applyFont="1" applyFill="1" applyBorder="1" applyAlignment="1">
      <alignment horizontal="center" vertical="center" wrapText="1"/>
    </xf>
    <xf numFmtId="0" fontId="13" fillId="2" borderId="4" xfId="0" applyFont="1" applyFill="1" applyBorder="1" applyAlignment="1">
      <alignment horizontal="left"/>
    </xf>
    <xf numFmtId="14" fontId="13" fillId="2" borderId="0" xfId="0" applyNumberFormat="1" applyFont="1" applyFill="1"/>
    <xf numFmtId="0" fontId="13" fillId="2" borderId="0" xfId="0" applyFont="1" applyFill="1" applyAlignment="1">
      <alignment wrapText="1"/>
    </xf>
    <xf numFmtId="0" fontId="13" fillId="2" borderId="0" xfId="0" applyFont="1" applyFill="1" applyAlignment="1">
      <alignment horizontal="center" vertical="top" wrapText="1"/>
    </xf>
    <xf numFmtId="0" fontId="18" fillId="2" borderId="0" xfId="0" applyFont="1" applyFill="1" applyAlignment="1">
      <alignment horizontal="center"/>
    </xf>
    <xf numFmtId="0" fontId="13" fillId="0" borderId="4" xfId="0" applyFont="1" applyFill="1" applyBorder="1"/>
    <xf numFmtId="0" fontId="13" fillId="0" borderId="4" xfId="0" applyFont="1" applyFill="1" applyBorder="1" applyAlignment="1">
      <alignment horizontal="center" vertical="center"/>
    </xf>
    <xf numFmtId="14" fontId="13" fillId="0" borderId="4" xfId="0" applyNumberFormat="1" applyFont="1" applyFill="1" applyBorder="1"/>
    <xf numFmtId="14" fontId="13" fillId="0" borderId="4" xfId="0" applyNumberFormat="1" applyFont="1" applyFill="1" applyBorder="1" applyAlignment="1">
      <alignment horizontal="center"/>
    </xf>
    <xf numFmtId="0" fontId="13" fillId="2" borderId="6" xfId="0" applyFont="1" applyFill="1" applyBorder="1" applyAlignment="1">
      <alignment horizontal="center"/>
    </xf>
    <xf numFmtId="0" fontId="13" fillId="2" borderId="4" xfId="0" applyFont="1" applyFill="1" applyBorder="1" applyAlignment="1">
      <alignment horizontal="center"/>
    </xf>
    <xf numFmtId="0" fontId="13" fillId="0" borderId="4" xfId="0" applyFont="1" applyFill="1" applyBorder="1" applyAlignment="1">
      <alignment horizontal="center"/>
    </xf>
    <xf numFmtId="14" fontId="13" fillId="0" borderId="4" xfId="0" applyNumberFormat="1" applyFont="1" applyFill="1" applyBorder="1" applyAlignment="1">
      <alignment vertical="top"/>
    </xf>
    <xf numFmtId="14" fontId="20" fillId="2" borderId="4" xfId="0" applyNumberFormat="1" applyFont="1" applyFill="1" applyBorder="1" applyAlignment="1">
      <alignment horizontal="center" vertical="center"/>
    </xf>
    <xf numFmtId="14" fontId="13" fillId="2" borderId="4" xfId="0" applyNumberFormat="1" applyFont="1" applyFill="1" applyBorder="1" applyAlignment="1">
      <alignment horizontal="center"/>
    </xf>
    <xf numFmtId="14" fontId="13" fillId="2" borderId="4" xfId="0" applyNumberFormat="1" applyFont="1" applyFill="1" applyBorder="1" applyAlignment="1">
      <alignment vertical="top"/>
    </xf>
    <xf numFmtId="0" fontId="22" fillId="2" borderId="0" xfId="0" applyFont="1" applyFill="1" applyAlignment="1">
      <alignment horizontal="center" vertical="center"/>
    </xf>
    <xf numFmtId="14" fontId="16" fillId="4" borderId="4" xfId="2" applyNumberFormat="1" applyFont="1" applyFill="1" applyBorder="1" applyAlignment="1">
      <alignment horizontal="left" vertical="center"/>
    </xf>
    <xf numFmtId="0" fontId="23" fillId="2" borderId="0" xfId="0" applyFont="1" applyFill="1"/>
    <xf numFmtId="0" fontId="23" fillId="2" borderId="0" xfId="0" applyFont="1" applyFill="1" applyAlignment="1">
      <alignment vertical="top" wrapText="1"/>
    </xf>
    <xf numFmtId="0" fontId="23" fillId="2" borderId="0" xfId="0" applyFont="1" applyFill="1" applyAlignment="1">
      <alignment horizontal="center"/>
    </xf>
    <xf numFmtId="0" fontId="23" fillId="2" borderId="0" xfId="0" applyFont="1" applyFill="1" applyAlignment="1">
      <alignment vertical="top"/>
    </xf>
    <xf numFmtId="0" fontId="23" fillId="0" borderId="4" xfId="0" applyFont="1" applyFill="1" applyBorder="1" applyAlignment="1">
      <alignment vertical="top"/>
    </xf>
    <xf numFmtId="0" fontId="23" fillId="0" borderId="4" xfId="0" applyFont="1" applyFill="1" applyBorder="1" applyAlignment="1">
      <alignment horizontal="center" vertical="top"/>
    </xf>
    <xf numFmtId="15" fontId="23" fillId="0" borderId="4" xfId="0" applyNumberFormat="1" applyFont="1" applyFill="1" applyBorder="1" applyAlignment="1">
      <alignment horizontal="center" vertical="top"/>
    </xf>
    <xf numFmtId="0" fontId="23" fillId="2" borderId="4" xfId="0" applyFont="1" applyFill="1" applyBorder="1" applyAlignment="1">
      <alignment horizontal="center" vertical="top"/>
    </xf>
    <xf numFmtId="0" fontId="23" fillId="2" borderId="4" xfId="0" applyFont="1" applyFill="1" applyBorder="1" applyAlignment="1">
      <alignment vertical="top"/>
    </xf>
    <xf numFmtId="15" fontId="23" fillId="2" borderId="4" xfId="0" applyNumberFormat="1" applyFont="1" applyFill="1" applyBorder="1" applyAlignment="1">
      <alignment horizontal="center" vertical="top"/>
    </xf>
    <xf numFmtId="0" fontId="23" fillId="2" borderId="6" xfId="0" applyFont="1" applyFill="1" applyBorder="1" applyAlignment="1">
      <alignment horizontal="center" vertical="top"/>
    </xf>
    <xf numFmtId="0" fontId="20" fillId="2" borderId="4" xfId="0" applyFont="1" applyFill="1" applyBorder="1" applyAlignment="1">
      <alignment vertical="center"/>
    </xf>
    <xf numFmtId="0" fontId="23" fillId="2" borderId="6" xfId="0" applyFont="1" applyFill="1" applyBorder="1" applyAlignment="1">
      <alignment horizontal="center" vertical="top" wrapText="1"/>
    </xf>
    <xf numFmtId="0" fontId="25" fillId="2" borderId="0" xfId="0" applyFont="1" applyFill="1" applyAlignment="1">
      <alignment horizontal="center"/>
    </xf>
    <xf numFmtId="0" fontId="13" fillId="0" borderId="4" xfId="0" applyFont="1" applyFill="1" applyBorder="1" applyAlignment="1">
      <alignment horizontal="center" vertical="top"/>
    </xf>
    <xf numFmtId="15" fontId="13" fillId="0" borderId="4" xfId="0" applyNumberFormat="1" applyFont="1" applyFill="1" applyBorder="1" applyAlignment="1">
      <alignment horizontal="center"/>
    </xf>
    <xf numFmtId="0" fontId="13" fillId="0" borderId="6" xfId="0" applyFont="1" applyFill="1" applyBorder="1" applyAlignment="1">
      <alignment horizontal="center"/>
    </xf>
    <xf numFmtId="14" fontId="21" fillId="0" borderId="4" xfId="0" applyNumberFormat="1" applyFont="1" applyFill="1" applyBorder="1" applyAlignment="1">
      <alignment horizontal="left" vertical="center" wrapText="1"/>
    </xf>
    <xf numFmtId="14" fontId="13" fillId="2" borderId="4" xfId="0" applyNumberFormat="1" applyFont="1" applyFill="1" applyBorder="1" applyAlignment="1">
      <alignment horizontal="right" vertical="top"/>
    </xf>
    <xf numFmtId="14" fontId="13" fillId="2" borderId="4" xfId="0" applyNumberFormat="1" applyFont="1" applyFill="1" applyBorder="1" applyAlignment="1">
      <alignment horizontal="center" vertical="top"/>
    </xf>
    <xf numFmtId="0" fontId="20" fillId="0" borderId="4" xfId="0" applyFont="1" applyFill="1" applyBorder="1" applyAlignment="1"/>
    <xf numFmtId="14" fontId="20" fillId="0" borderId="4" xfId="0" applyNumberFormat="1" applyFont="1" applyFill="1" applyBorder="1" applyAlignment="1">
      <alignment horizontal="center"/>
    </xf>
    <xf numFmtId="0" fontId="20" fillId="0" borderId="6" xfId="0" applyFont="1" applyFill="1" applyBorder="1" applyAlignment="1"/>
    <xf numFmtId="164" fontId="13" fillId="0" borderId="4" xfId="0" applyNumberFormat="1" applyFont="1" applyFill="1" applyBorder="1" applyAlignment="1">
      <alignment horizontal="left"/>
    </xf>
    <xf numFmtId="0" fontId="26" fillId="0" borderId="4" xfId="3" applyFont="1" applyFill="1" applyBorder="1" applyAlignment="1">
      <alignment horizontal="center" vertical="center"/>
    </xf>
    <xf numFmtId="0" fontId="13" fillId="0" borderId="0" xfId="0" applyFont="1" applyFill="1"/>
    <xf numFmtId="0" fontId="13" fillId="2" borderId="6" xfId="0" applyFont="1" applyFill="1" applyBorder="1" applyAlignment="1">
      <alignment horizontal="left"/>
    </xf>
    <xf numFmtId="0" fontId="20" fillId="0" borderId="4" xfId="0" applyFont="1" applyFill="1" applyBorder="1" applyAlignment="1">
      <alignment horizontal="left" vertical="center"/>
    </xf>
    <xf numFmtId="14" fontId="20" fillId="0" borderId="4" xfId="0" applyNumberFormat="1" applyFont="1" applyFill="1" applyBorder="1" applyAlignment="1">
      <alignment horizontal="center" vertical="center"/>
    </xf>
    <xf numFmtId="0" fontId="20" fillId="2" borderId="4" xfId="0" applyFont="1" applyFill="1" applyBorder="1" applyAlignment="1">
      <alignment horizontal="left" vertical="center"/>
    </xf>
    <xf numFmtId="0" fontId="13" fillId="0" borderId="4" xfId="0" applyFont="1" applyFill="1" applyBorder="1" applyAlignment="1">
      <alignment horizontal="right" vertical="center"/>
    </xf>
    <xf numFmtId="0" fontId="13" fillId="0" borderId="4" xfId="0" applyFont="1" applyFill="1" applyBorder="1" applyAlignment="1">
      <alignment horizontal="right"/>
    </xf>
    <xf numFmtId="0" fontId="13" fillId="0" borderId="4" xfId="0" applyFont="1" applyFill="1" applyBorder="1" applyAlignment="1">
      <alignment horizontal="left" vertical="center"/>
    </xf>
    <xf numFmtId="0" fontId="13" fillId="2" borderId="8" xfId="0" applyFont="1" applyFill="1" applyBorder="1"/>
    <xf numFmtId="0" fontId="13" fillId="2" borderId="9" xfId="0" applyFont="1" applyFill="1" applyBorder="1" applyAlignment="1">
      <alignment vertical="top" wrapText="1"/>
    </xf>
    <xf numFmtId="0" fontId="13" fillId="2" borderId="9" xfId="0" applyFont="1" applyFill="1" applyBorder="1" applyAlignment="1">
      <alignment horizontal="center" vertical="top" wrapText="1"/>
    </xf>
    <xf numFmtId="0" fontId="13" fillId="2" borderId="10" xfId="0" applyFont="1" applyFill="1" applyBorder="1" applyAlignment="1">
      <alignment vertical="top" wrapText="1"/>
    </xf>
    <xf numFmtId="0" fontId="13" fillId="2" borderId="11" xfId="0" applyFont="1" applyFill="1" applyBorder="1"/>
    <xf numFmtId="0" fontId="13" fillId="2" borderId="0" xfId="0" applyFont="1" applyFill="1" applyBorder="1"/>
    <xf numFmtId="0" fontId="13" fillId="2" borderId="0" xfId="0" applyFont="1" applyFill="1" applyBorder="1" applyAlignment="1">
      <alignment vertical="top"/>
    </xf>
    <xf numFmtId="0" fontId="13" fillId="2" borderId="12" xfId="0" applyFont="1" applyFill="1" applyBorder="1" applyAlignment="1">
      <alignment wrapText="1"/>
    </xf>
    <xf numFmtId="0" fontId="13" fillId="2" borderId="0" xfId="0" applyFont="1" applyFill="1" applyBorder="1" applyAlignment="1">
      <alignment wrapText="1"/>
    </xf>
    <xf numFmtId="0" fontId="22" fillId="2" borderId="0" xfId="0" applyFont="1" applyFill="1" applyBorder="1" applyAlignment="1">
      <alignment horizontal="center"/>
    </xf>
    <xf numFmtId="0" fontId="13" fillId="2" borderId="12" xfId="0" applyFont="1" applyFill="1" applyBorder="1"/>
    <xf numFmtId="0" fontId="19" fillId="0" borderId="13" xfId="0" applyFont="1" applyFill="1" applyBorder="1"/>
    <xf numFmtId="0" fontId="27" fillId="0" borderId="4" xfId="0" applyFont="1" applyFill="1" applyBorder="1" applyAlignment="1">
      <alignment horizontal="center" vertical="center" wrapText="1"/>
    </xf>
    <xf numFmtId="14" fontId="19" fillId="0" borderId="4" xfId="0" applyNumberFormat="1" applyFont="1" applyFill="1" applyBorder="1" applyAlignment="1">
      <alignment horizontal="center"/>
    </xf>
    <xf numFmtId="0" fontId="13" fillId="2" borderId="13" xfId="0" applyFont="1" applyFill="1" applyBorder="1"/>
    <xf numFmtId="15" fontId="27" fillId="0" borderId="4" xfId="0" applyNumberFormat="1" applyFont="1" applyFill="1" applyBorder="1" applyAlignment="1">
      <alignment horizontal="center" vertical="center" wrapText="1"/>
    </xf>
    <xf numFmtId="0" fontId="13" fillId="2" borderId="14" xfId="0" applyFont="1" applyFill="1" applyBorder="1" applyAlignment="1">
      <alignment horizontal="center"/>
    </xf>
    <xf numFmtId="0" fontId="13" fillId="2" borderId="15" xfId="0" applyFont="1" applyFill="1" applyBorder="1"/>
    <xf numFmtId="0" fontId="20" fillId="2" borderId="15" xfId="0" applyFont="1" applyFill="1" applyBorder="1" applyAlignment="1">
      <alignment vertical="center"/>
    </xf>
    <xf numFmtId="0" fontId="13" fillId="2" borderId="13" xfId="0" applyFont="1" applyFill="1" applyBorder="1" applyAlignment="1">
      <alignment vertical="center"/>
    </xf>
    <xf numFmtId="14" fontId="5" fillId="0" borderId="4" xfId="0" applyNumberFormat="1" applyFont="1" applyFill="1" applyBorder="1" applyAlignment="1">
      <alignment horizontal="center" vertical="center"/>
    </xf>
    <xf numFmtId="0" fontId="13" fillId="0" borderId="13" xfId="0" applyFont="1" applyFill="1" applyBorder="1" applyAlignment="1">
      <alignment horizontal="left" vertical="center"/>
    </xf>
    <xf numFmtId="14" fontId="13" fillId="0" borderId="4" xfId="0" applyNumberFormat="1" applyFont="1" applyFill="1" applyBorder="1" applyAlignment="1">
      <alignment horizontal="center" vertical="center"/>
    </xf>
    <xf numFmtId="0" fontId="13" fillId="2" borderId="16" xfId="0" applyFont="1" applyFill="1" applyBorder="1"/>
    <xf numFmtId="0" fontId="13" fillId="2" borderId="17" xfId="0" applyFont="1" applyFill="1" applyBorder="1"/>
    <xf numFmtId="0" fontId="13" fillId="2" borderId="18" xfId="0" applyFont="1" applyFill="1" applyBorder="1"/>
    <xf numFmtId="0" fontId="13" fillId="2" borderId="19" xfId="0" applyFont="1" applyFill="1" applyBorder="1" applyAlignment="1">
      <alignment horizontal="left"/>
    </xf>
    <xf numFmtId="15" fontId="13" fillId="2" borderId="4" xfId="0" applyNumberFormat="1" applyFont="1" applyFill="1" applyBorder="1" applyAlignment="1">
      <alignment horizontal="center"/>
    </xf>
    <xf numFmtId="15" fontId="13" fillId="2" borderId="4" xfId="0" applyNumberFormat="1" applyFont="1" applyFill="1" applyBorder="1" applyAlignment="1">
      <alignment horizontal="center" wrapText="1"/>
    </xf>
    <xf numFmtId="10" fontId="29" fillId="2" borderId="0" xfId="0" applyNumberFormat="1" applyFont="1" applyFill="1"/>
    <xf numFmtId="0" fontId="13" fillId="0" borderId="4" xfId="0" applyFont="1" applyFill="1" applyBorder="1" applyAlignment="1">
      <alignment horizontal="left"/>
    </xf>
    <xf numFmtId="0" fontId="13" fillId="0" borderId="4" xfId="0" applyFont="1" applyFill="1" applyBorder="1" applyAlignment="1">
      <alignment horizontal="left" vertical="top"/>
    </xf>
    <xf numFmtId="2" fontId="9" fillId="3" borderId="22" xfId="0" applyNumberFormat="1" applyFont="1" applyFill="1" applyBorder="1" applyAlignment="1">
      <alignment horizontal="center" vertical="center"/>
    </xf>
    <xf numFmtId="2" fontId="9" fillId="3" borderId="23" xfId="0" applyNumberFormat="1" applyFont="1" applyFill="1" applyBorder="1" applyAlignment="1">
      <alignment horizontal="center" vertical="center"/>
    </xf>
    <xf numFmtId="2" fontId="9" fillId="3" borderId="22" xfId="0" applyNumberFormat="1" applyFont="1" applyFill="1" applyBorder="1" applyAlignment="1">
      <alignment horizontal="center" vertical="center" wrapText="1"/>
    </xf>
    <xf numFmtId="2" fontId="9" fillId="3" borderId="23" xfId="0" applyNumberFormat="1" applyFont="1" applyFill="1" applyBorder="1" applyAlignment="1">
      <alignment horizontal="center" vertical="center" wrapText="1"/>
    </xf>
    <xf numFmtId="1" fontId="16" fillId="4" borderId="0" xfId="2" applyNumberFormat="1" applyFont="1" applyFill="1" applyBorder="1" applyAlignment="1">
      <alignment horizontal="center" vertical="center"/>
    </xf>
    <xf numFmtId="0" fontId="13" fillId="2" borderId="0" xfId="0" applyFont="1" applyFill="1" applyBorder="1" applyAlignment="1">
      <alignment horizontal="left"/>
    </xf>
    <xf numFmtId="0" fontId="13" fillId="0" borderId="0" xfId="0" applyFont="1" applyFill="1" applyAlignment="1">
      <alignment horizontal="center"/>
    </xf>
    <xf numFmtId="0" fontId="20" fillId="0" borderId="0" xfId="0" applyFont="1" applyFill="1" applyAlignment="1">
      <alignment horizontal="center"/>
    </xf>
    <xf numFmtId="0" fontId="21" fillId="0" borderId="4" xfId="3" applyFont="1" applyFill="1" applyBorder="1" applyAlignment="1">
      <alignment vertical="center"/>
    </xf>
    <xf numFmtId="0" fontId="0" fillId="0" borderId="0" xfId="0" applyFont="1" applyFill="1" applyAlignment="1">
      <alignment horizontal="center"/>
    </xf>
    <xf numFmtId="0" fontId="0" fillId="0" borderId="0" xfId="0" applyFont="1" applyFill="1"/>
    <xf numFmtId="10" fontId="0" fillId="2" borderId="0" xfId="0" applyNumberFormat="1" applyFont="1" applyFill="1"/>
    <xf numFmtId="0" fontId="21" fillId="0" borderId="25" xfId="0" applyFont="1" applyFill="1" applyBorder="1" applyAlignment="1">
      <alignment horizontal="left" vertical="top" wrapText="1"/>
    </xf>
    <xf numFmtId="0" fontId="21" fillId="0" borderId="26" xfId="0" applyFont="1" applyFill="1" applyBorder="1" applyAlignment="1">
      <alignment horizontal="left" vertical="top" wrapText="1"/>
    </xf>
    <xf numFmtId="0" fontId="21" fillId="0" borderId="27" xfId="0" applyFont="1" applyFill="1" applyBorder="1" applyAlignment="1">
      <alignment horizontal="left" vertical="top" wrapText="1"/>
    </xf>
    <xf numFmtId="14" fontId="30" fillId="0" borderId="28" xfId="7" applyNumberFormat="1" applyFont="1" applyFill="1" applyBorder="1" applyAlignment="1">
      <alignment horizontal="right" vertical="center"/>
    </xf>
    <xf numFmtId="165" fontId="30" fillId="0" borderId="28" xfId="7" applyNumberFormat="1" applyFont="1" applyFill="1" applyBorder="1" applyAlignment="1">
      <alignment horizontal="right" vertical="center"/>
    </xf>
    <xf numFmtId="14" fontId="30" fillId="0" borderId="28" xfId="7" applyNumberFormat="1" applyFont="1" applyFill="1" applyBorder="1" applyAlignment="1">
      <alignment horizontal="right" vertical="top"/>
    </xf>
    <xf numFmtId="165" fontId="30" fillId="0" borderId="28" xfId="7" applyNumberFormat="1" applyFont="1" applyFill="1" applyBorder="1" applyAlignment="1">
      <alignment horizontal="right" vertical="top"/>
    </xf>
    <xf numFmtId="165" fontId="30" fillId="0" borderId="29" xfId="7" applyNumberFormat="1" applyFont="1" applyFill="1" applyBorder="1" applyAlignment="1">
      <alignment horizontal="right" vertical="top" wrapText="1"/>
    </xf>
    <xf numFmtId="14" fontId="30" fillId="0" borderId="29" xfId="7" applyNumberFormat="1" applyFont="1" applyFill="1" applyBorder="1" applyAlignment="1">
      <alignment horizontal="right" vertical="top"/>
    </xf>
    <xf numFmtId="14" fontId="16" fillId="0" borderId="4" xfId="2" applyNumberFormat="1" applyFont="1" applyFill="1" applyBorder="1" applyAlignment="1">
      <alignment horizontal="left" vertical="center"/>
    </xf>
    <xf numFmtId="0" fontId="21" fillId="0" borderId="26" xfId="0" applyFont="1" applyFill="1" applyBorder="1" applyAlignment="1">
      <alignment horizontal="left" vertical="top"/>
    </xf>
    <xf numFmtId="0" fontId="23" fillId="0" borderId="15" xfId="0" applyFont="1" applyFill="1" applyBorder="1" applyAlignment="1">
      <alignment vertical="top"/>
    </xf>
    <xf numFmtId="0" fontId="13" fillId="2" borderId="15" xfId="0" applyFont="1" applyFill="1" applyBorder="1" applyAlignment="1">
      <alignment horizontal="left"/>
    </xf>
    <xf numFmtId="0" fontId="13" fillId="2" borderId="15" xfId="0" applyFont="1" applyFill="1" applyBorder="1" applyAlignment="1"/>
    <xf numFmtId="0" fontId="19" fillId="0" borderId="6" xfId="0" applyFont="1" applyFill="1" applyBorder="1" applyAlignment="1">
      <alignment horizontal="left"/>
    </xf>
    <xf numFmtId="0" fontId="13" fillId="2" borderId="9" xfId="0" applyFont="1" applyFill="1" applyBorder="1"/>
    <xf numFmtId="0" fontId="20" fillId="0" borderId="15" xfId="0" applyFont="1" applyFill="1" applyBorder="1" applyAlignment="1">
      <alignment vertical="center"/>
    </xf>
    <xf numFmtId="0" fontId="13" fillId="2" borderId="0" xfId="0" applyFont="1" applyFill="1" applyBorder="1" applyAlignment="1">
      <alignment horizontal="center"/>
    </xf>
    <xf numFmtId="14" fontId="13" fillId="2" borderId="0" xfId="0" applyNumberFormat="1" applyFont="1" applyFill="1" applyBorder="1" applyAlignment="1">
      <alignment horizontal="center" vertical="center"/>
    </xf>
    <xf numFmtId="14" fontId="13" fillId="2" borderId="0" xfId="0" applyNumberFormat="1" applyFont="1" applyFill="1" applyBorder="1" applyAlignment="1">
      <alignment horizontal="center"/>
    </xf>
    <xf numFmtId="2" fontId="9" fillId="3" borderId="5" xfId="0" applyNumberFormat="1" applyFont="1" applyFill="1" applyBorder="1" applyAlignment="1">
      <alignment horizontal="center" vertical="center" wrapText="1"/>
    </xf>
    <xf numFmtId="0" fontId="13" fillId="2" borderId="0" xfId="0" applyFont="1" applyFill="1" applyAlignment="1">
      <alignment horizontal="center" vertical="top"/>
    </xf>
    <xf numFmtId="0" fontId="13" fillId="0" borderId="35" xfId="0" applyFont="1" applyFill="1" applyBorder="1" applyAlignment="1">
      <alignment vertical="center"/>
    </xf>
    <xf numFmtId="0" fontId="13" fillId="0" borderId="35" xfId="0" applyFont="1" applyFill="1" applyBorder="1"/>
    <xf numFmtId="15" fontId="19" fillId="0" borderId="4" xfId="0" applyNumberFormat="1" applyFont="1" applyFill="1" applyBorder="1" applyAlignment="1">
      <alignment horizontal="center" vertical="center" wrapText="1"/>
    </xf>
    <xf numFmtId="0" fontId="13" fillId="0" borderId="40" xfId="0" applyFont="1" applyFill="1" applyBorder="1" applyAlignment="1">
      <alignment horizontal="center"/>
    </xf>
    <xf numFmtId="0" fontId="13" fillId="0" borderId="40" xfId="0" applyFont="1" applyFill="1" applyBorder="1"/>
    <xf numFmtId="0" fontId="13" fillId="0" borderId="6" xfId="0" applyFont="1" applyFill="1" applyBorder="1" applyAlignment="1">
      <alignment horizontal="left" vertical="top"/>
    </xf>
    <xf numFmtId="0" fontId="13" fillId="2" borderId="30" xfId="0" applyFont="1" applyFill="1" applyBorder="1"/>
    <xf numFmtId="0" fontId="13" fillId="2" borderId="31" xfId="0" applyFont="1" applyFill="1" applyBorder="1" applyAlignment="1">
      <alignment wrapText="1"/>
    </xf>
    <xf numFmtId="0" fontId="13" fillId="2" borderId="31" xfId="0" applyFont="1" applyFill="1" applyBorder="1" applyAlignment="1">
      <alignment vertical="top" wrapText="1"/>
    </xf>
    <xf numFmtId="0" fontId="13" fillId="2" borderId="31" xfId="0" applyFont="1" applyFill="1" applyBorder="1" applyAlignment="1">
      <alignment horizontal="center" vertical="top" wrapText="1"/>
    </xf>
    <xf numFmtId="0" fontId="13" fillId="2" borderId="32" xfId="0" applyFont="1" applyFill="1" applyBorder="1" applyAlignment="1">
      <alignment vertical="top" wrapText="1"/>
    </xf>
    <xf numFmtId="0" fontId="13" fillId="2" borderId="33" xfId="0" applyFont="1" applyFill="1" applyBorder="1"/>
    <xf numFmtId="0" fontId="13" fillId="2" borderId="34" xfId="0" applyFont="1" applyFill="1" applyBorder="1"/>
    <xf numFmtId="0" fontId="18" fillId="2" borderId="0" xfId="0" applyFont="1" applyFill="1" applyBorder="1" applyAlignment="1">
      <alignment horizontal="center"/>
    </xf>
    <xf numFmtId="0" fontId="19" fillId="0" borderId="5" xfId="0" applyFont="1" applyFill="1" applyBorder="1" applyAlignment="1">
      <alignment horizontal="center" vertical="center"/>
    </xf>
    <xf numFmtId="0" fontId="19" fillId="0" borderId="4" xfId="0" applyFont="1" applyFill="1" applyBorder="1" applyAlignment="1">
      <alignment horizontal="center" vertical="center"/>
    </xf>
    <xf numFmtId="0" fontId="19" fillId="0" borderId="4" xfId="0" applyFont="1" applyFill="1" applyBorder="1" applyAlignment="1">
      <alignment horizontal="center"/>
    </xf>
    <xf numFmtId="0" fontId="19" fillId="0" borderId="4" xfId="0" applyFont="1" applyFill="1" applyBorder="1" applyAlignment="1">
      <alignment horizontal="right" vertical="top"/>
    </xf>
    <xf numFmtId="0" fontId="19" fillId="0" borderId="38" xfId="0" applyFont="1" applyFill="1" applyBorder="1" applyAlignment="1">
      <alignment horizontal="center" vertical="center"/>
    </xf>
    <xf numFmtId="0" fontId="19" fillId="0" borderId="7" xfId="0" applyFont="1" applyFill="1" applyBorder="1" applyAlignment="1">
      <alignment horizontal="center" vertical="center"/>
    </xf>
    <xf numFmtId="14" fontId="20" fillId="0" borderId="4" xfId="0" applyNumberFormat="1" applyFont="1" applyFill="1" applyBorder="1" applyAlignment="1">
      <alignment vertical="center"/>
    </xf>
    <xf numFmtId="14" fontId="13" fillId="0" borderId="4" xfId="0" applyNumberFormat="1" applyFont="1" applyFill="1" applyBorder="1" applyAlignment="1">
      <alignment vertical="center"/>
    </xf>
    <xf numFmtId="14" fontId="13" fillId="0" borderId="4" xfId="0" applyNumberFormat="1" applyFont="1" applyFill="1" applyBorder="1" applyAlignment="1">
      <alignment horizontal="right"/>
    </xf>
    <xf numFmtId="14" fontId="19" fillId="0" borderId="5" xfId="0" applyNumberFormat="1" applyFont="1" applyFill="1" applyBorder="1" applyAlignment="1">
      <alignment vertical="center" wrapText="1"/>
    </xf>
    <xf numFmtId="14" fontId="19" fillId="0" borderId="4" xfId="0" applyNumberFormat="1" applyFont="1" applyFill="1" applyBorder="1" applyAlignment="1">
      <alignment vertical="center" wrapText="1"/>
    </xf>
    <xf numFmtId="14" fontId="13" fillId="0" borderId="4" xfId="0" applyNumberFormat="1" applyFont="1" applyFill="1" applyBorder="1" applyAlignment="1"/>
    <xf numFmtId="0" fontId="19" fillId="0" borderId="35" xfId="0" applyFont="1" applyFill="1" applyBorder="1"/>
    <xf numFmtId="0" fontId="13" fillId="0" borderId="4" xfId="0" applyFont="1" applyFill="1" applyBorder="1" applyAlignment="1">
      <alignment vertical="center"/>
    </xf>
    <xf numFmtId="0" fontId="13" fillId="2" borderId="34" xfId="0" applyFont="1" applyFill="1" applyBorder="1" applyAlignment="1">
      <alignment wrapText="1"/>
    </xf>
    <xf numFmtId="0" fontId="13" fillId="2" borderId="13" xfId="0" applyFont="1" applyFill="1" applyBorder="1" applyAlignment="1">
      <alignment horizontal="left"/>
    </xf>
    <xf numFmtId="14" fontId="5" fillId="0" borderId="19" xfId="0" applyNumberFormat="1" applyFont="1" applyFill="1" applyBorder="1" applyAlignment="1">
      <alignment horizontal="center" vertical="center"/>
    </xf>
    <xf numFmtId="0" fontId="13" fillId="2" borderId="42" xfId="0" applyFont="1" applyFill="1" applyBorder="1" applyAlignment="1">
      <alignment horizontal="center"/>
    </xf>
    <xf numFmtId="0" fontId="24" fillId="2" borderId="4" xfId="0" applyFont="1" applyFill="1" applyBorder="1" applyAlignment="1">
      <alignment horizontal="left" vertical="top"/>
    </xf>
    <xf numFmtId="0" fontId="23" fillId="2" borderId="15" xfId="0" applyFont="1" applyFill="1" applyBorder="1" applyAlignment="1">
      <alignment vertical="top"/>
    </xf>
    <xf numFmtId="0" fontId="23" fillId="2" borderId="43" xfId="0" applyFont="1" applyFill="1" applyBorder="1" applyAlignment="1">
      <alignment vertical="top"/>
    </xf>
    <xf numFmtId="0" fontId="23" fillId="2" borderId="44" xfId="0" applyFont="1" applyFill="1" applyBorder="1" applyAlignment="1">
      <alignment horizontal="center" vertical="top"/>
    </xf>
    <xf numFmtId="15" fontId="23" fillId="2" borderId="44" xfId="0" applyNumberFormat="1" applyFont="1" applyFill="1" applyBorder="1" applyAlignment="1">
      <alignment horizontal="center" vertical="top"/>
    </xf>
    <xf numFmtId="0" fontId="23" fillId="2" borderId="45" xfId="0" applyFont="1" applyFill="1" applyBorder="1" applyAlignment="1">
      <alignment horizontal="center" vertical="top"/>
    </xf>
    <xf numFmtId="0" fontId="23" fillId="2" borderId="13" xfId="0" applyFont="1" applyFill="1" applyBorder="1" applyAlignment="1">
      <alignment vertical="top"/>
    </xf>
    <xf numFmtId="0" fontId="23" fillId="2" borderId="14" xfId="0" applyFont="1" applyFill="1" applyBorder="1" applyAlignment="1">
      <alignment horizontal="center" vertical="top"/>
    </xf>
    <xf numFmtId="0" fontId="23" fillId="2" borderId="13" xfId="0" applyFont="1" applyFill="1" applyBorder="1" applyAlignment="1">
      <alignment horizontal="left" vertical="top"/>
    </xf>
    <xf numFmtId="0" fontId="23" fillId="2" borderId="14" xfId="0" applyFont="1" applyFill="1" applyBorder="1" applyAlignment="1">
      <alignment horizontal="center" vertical="top" wrapText="1"/>
    </xf>
    <xf numFmtId="0" fontId="13" fillId="2" borderId="14" xfId="0" applyFont="1" applyFill="1" applyBorder="1"/>
    <xf numFmtId="0" fontId="13" fillId="2" borderId="19" xfId="0" applyFont="1" applyFill="1" applyBorder="1"/>
    <xf numFmtId="14" fontId="13" fillId="2" borderId="19" xfId="0" applyNumberFormat="1" applyFont="1" applyFill="1" applyBorder="1"/>
    <xf numFmtId="0" fontId="13" fillId="2" borderId="42" xfId="0" applyFont="1" applyFill="1" applyBorder="1"/>
    <xf numFmtId="0" fontId="13" fillId="0" borderId="22" xfId="0" applyFont="1" applyFill="1" applyBorder="1"/>
    <xf numFmtId="0" fontId="13" fillId="0" borderId="43" xfId="0" applyFont="1" applyFill="1" applyBorder="1" applyAlignment="1">
      <alignment horizontal="left"/>
    </xf>
    <xf numFmtId="0" fontId="13" fillId="0" borderId="44" xfId="0" applyFont="1" applyFill="1" applyBorder="1" applyAlignment="1">
      <alignment horizontal="center"/>
    </xf>
    <xf numFmtId="0" fontId="13" fillId="2" borderId="44" xfId="0" applyFont="1" applyFill="1" applyBorder="1" applyAlignment="1">
      <alignment horizontal="center"/>
    </xf>
    <xf numFmtId="14" fontId="21" fillId="2" borderId="44" xfId="0" applyNumberFormat="1" applyFont="1" applyFill="1" applyBorder="1" applyAlignment="1">
      <alignment horizontal="center" vertical="center" wrapText="1"/>
    </xf>
    <xf numFmtId="14" fontId="21" fillId="2" borderId="45" xfId="0" applyNumberFormat="1" applyFont="1" applyFill="1" applyBorder="1" applyAlignment="1">
      <alignment horizontal="center" vertical="center" wrapText="1"/>
    </xf>
    <xf numFmtId="0" fontId="13" fillId="0" borderId="13" xfId="0" applyFont="1" applyFill="1" applyBorder="1" applyAlignment="1">
      <alignment horizontal="left"/>
    </xf>
    <xf numFmtId="14" fontId="21" fillId="2" borderId="4" xfId="0" applyNumberFormat="1" applyFont="1" applyFill="1" applyBorder="1" applyAlignment="1">
      <alignment horizontal="center" vertical="center" wrapText="1"/>
    </xf>
    <xf numFmtId="14" fontId="21" fillId="2" borderId="14" xfId="0" applyNumberFormat="1" applyFont="1" applyFill="1" applyBorder="1" applyAlignment="1">
      <alignment horizontal="center" vertical="center" wrapText="1"/>
    </xf>
    <xf numFmtId="0" fontId="13" fillId="0" borderId="18" xfId="0" applyFont="1" applyFill="1" applyBorder="1" applyAlignment="1">
      <alignment horizontal="left"/>
    </xf>
    <xf numFmtId="0" fontId="13" fillId="2" borderId="19" xfId="0" applyFont="1" applyFill="1" applyBorder="1" applyAlignment="1">
      <alignment horizontal="center"/>
    </xf>
    <xf numFmtId="14" fontId="21" fillId="2" borderId="19" xfId="0" applyNumberFormat="1" applyFont="1" applyFill="1" applyBorder="1" applyAlignment="1">
      <alignment horizontal="center" vertical="center" wrapText="1"/>
    </xf>
    <xf numFmtId="14" fontId="21" fillId="2" borderId="42" xfId="0" applyNumberFormat="1" applyFont="1" applyFill="1" applyBorder="1" applyAlignment="1">
      <alignment horizontal="center" vertical="center" wrapText="1"/>
    </xf>
    <xf numFmtId="2" fontId="9" fillId="3" borderId="5" xfId="0" applyNumberFormat="1" applyFont="1" applyFill="1" applyBorder="1" applyAlignment="1">
      <alignment horizontal="center" vertical="center" wrapText="1"/>
    </xf>
    <xf numFmtId="2" fontId="9" fillId="3" borderId="4" xfId="0" applyNumberFormat="1" applyFont="1" applyFill="1" applyBorder="1" applyAlignment="1">
      <alignment horizontal="center" vertical="center"/>
    </xf>
    <xf numFmtId="2" fontId="9" fillId="3" borderId="5" xfId="0" applyNumberFormat="1" applyFont="1" applyFill="1" applyBorder="1" applyAlignment="1">
      <alignment vertical="center" wrapText="1"/>
    </xf>
    <xf numFmtId="2" fontId="12" fillId="2" borderId="4" xfId="1" applyNumberFormat="1" applyFont="1" applyFill="1" applyBorder="1" applyAlignment="1">
      <alignment horizontal="center" vertical="center"/>
    </xf>
    <xf numFmtId="0" fontId="12" fillId="2" borderId="4" xfId="1" applyNumberFormat="1" applyFont="1" applyFill="1" applyBorder="1" applyAlignment="1">
      <alignment horizontal="center" vertical="center"/>
    </xf>
    <xf numFmtId="14" fontId="13" fillId="0" borderId="0" xfId="0" applyNumberFormat="1" applyFont="1" applyFill="1"/>
    <xf numFmtId="1" fontId="16" fillId="4" borderId="4" xfId="2" applyNumberFormat="1" applyFont="1" applyFill="1" applyBorder="1" applyAlignment="1">
      <alignment horizontal="left" vertical="center"/>
    </xf>
    <xf numFmtId="0" fontId="17" fillId="0" borderId="4" xfId="0" applyFont="1" applyFill="1" applyBorder="1" applyAlignment="1">
      <alignment horizontal="left" vertical="center" wrapText="1"/>
    </xf>
    <xf numFmtId="14" fontId="13" fillId="2" borderId="4" xfId="0" applyNumberFormat="1" applyFont="1" applyFill="1" applyBorder="1" applyAlignment="1">
      <alignment horizontal="left"/>
    </xf>
    <xf numFmtId="14" fontId="13" fillId="2" borderId="4" xfId="0" applyNumberFormat="1" applyFont="1" applyFill="1" applyBorder="1" applyAlignment="1">
      <alignment horizontal="left" vertical="top"/>
    </xf>
    <xf numFmtId="0" fontId="13" fillId="0" borderId="40" xfId="0" applyFont="1" applyFill="1" applyBorder="1" applyAlignment="1">
      <alignment horizontal="left"/>
    </xf>
    <xf numFmtId="14" fontId="19" fillId="0" borderId="4" xfId="0" applyNumberFormat="1" applyFont="1" applyFill="1" applyBorder="1" applyAlignment="1">
      <alignment horizontal="right"/>
    </xf>
    <xf numFmtId="14" fontId="13" fillId="0" borderId="4" xfId="0" applyNumberFormat="1" applyFont="1" applyFill="1" applyBorder="1" applyAlignment="1">
      <alignment horizontal="right" vertical="top"/>
    </xf>
    <xf numFmtId="0" fontId="13" fillId="2" borderId="0" xfId="0" applyFont="1" applyFill="1" applyAlignment="1">
      <alignment horizontal="left"/>
    </xf>
    <xf numFmtId="0" fontId="13" fillId="2" borderId="0" xfId="0" applyFont="1" applyFill="1" applyAlignment="1">
      <alignment horizontal="left" wrapText="1"/>
    </xf>
    <xf numFmtId="1" fontId="16" fillId="0" borderId="4" xfId="2" applyNumberFormat="1" applyFont="1" applyFill="1" applyBorder="1" applyAlignment="1">
      <alignment horizontal="left" vertical="center"/>
    </xf>
    <xf numFmtId="0" fontId="0" fillId="2" borderId="0" xfId="0" applyFont="1" applyFill="1" applyAlignment="1">
      <alignment horizontal="left"/>
    </xf>
    <xf numFmtId="2" fontId="9" fillId="3" borderId="22" xfId="0" applyNumberFormat="1" applyFont="1" applyFill="1" applyBorder="1" applyAlignment="1">
      <alignment horizontal="left" vertical="center" wrapText="1"/>
    </xf>
    <xf numFmtId="2" fontId="12" fillId="2" borderId="4" xfId="0" applyNumberFormat="1" applyFont="1" applyFill="1" applyBorder="1" applyAlignment="1">
      <alignment horizontal="left" vertical="center"/>
    </xf>
    <xf numFmtId="0" fontId="13" fillId="2" borderId="0" xfId="0" applyFont="1" applyFill="1" applyAlignment="1">
      <alignment horizontal="left" vertical="top" wrapText="1"/>
    </xf>
    <xf numFmtId="1" fontId="16" fillId="4" borderId="0" xfId="2" applyNumberFormat="1" applyFont="1" applyFill="1" applyBorder="1" applyAlignment="1">
      <alignment horizontal="left" vertical="center"/>
    </xf>
    <xf numFmtId="0" fontId="20" fillId="0" borderId="35" xfId="0" applyFont="1" applyFill="1" applyBorder="1" applyAlignment="1">
      <alignment vertical="center"/>
    </xf>
    <xf numFmtId="0" fontId="12" fillId="2" borderId="4" xfId="0" applyFont="1" applyFill="1" applyBorder="1" applyAlignment="1">
      <alignment horizontal="center" vertical="center"/>
    </xf>
    <xf numFmtId="0" fontId="12" fillId="2" borderId="4" xfId="0" applyFont="1" applyFill="1" applyBorder="1" applyAlignment="1">
      <alignment horizontal="left" vertical="center"/>
    </xf>
    <xf numFmtId="0" fontId="20" fillId="8" borderId="4" xfId="0" applyFont="1" applyFill="1" applyBorder="1" applyAlignment="1">
      <alignment horizontal="left" vertical="center"/>
    </xf>
    <xf numFmtId="0" fontId="31" fillId="2" borderId="0" xfId="0" applyFont="1" applyFill="1"/>
    <xf numFmtId="0" fontId="32" fillId="2" borderId="0" xfId="0" applyFont="1" applyFill="1"/>
    <xf numFmtId="2" fontId="33" fillId="3" borderId="5" xfId="0" applyNumberFormat="1" applyFont="1" applyFill="1" applyBorder="1" applyAlignment="1">
      <alignment horizontal="center" vertical="center" wrapText="1"/>
    </xf>
    <xf numFmtId="0" fontId="33" fillId="3" borderId="4" xfId="0" applyFont="1" applyFill="1" applyBorder="1" applyAlignment="1">
      <alignment horizontal="center" vertical="center" wrapText="1"/>
    </xf>
    <xf numFmtId="0" fontId="35" fillId="0" borderId="3" xfId="0" applyFont="1" applyFill="1" applyBorder="1" applyAlignment="1">
      <alignment horizontal="justify" vertical="center" wrapText="1"/>
    </xf>
    <xf numFmtId="10" fontId="34" fillId="0" borderId="4" xfId="1" applyNumberFormat="1" applyFont="1" applyFill="1" applyBorder="1" applyAlignment="1">
      <alignment horizontal="center" vertical="center"/>
    </xf>
    <xf numFmtId="0" fontId="36" fillId="0" borderId="3" xfId="0" applyFont="1" applyFill="1" applyBorder="1" applyAlignment="1">
      <alignment horizontal="justify" vertical="center" wrapText="1"/>
    </xf>
    <xf numFmtId="0" fontId="37" fillId="7" borderId="4" xfId="0" applyFont="1" applyFill="1" applyBorder="1" applyAlignment="1">
      <alignment vertical="center" wrapText="1"/>
    </xf>
    <xf numFmtId="0" fontId="38" fillId="3" borderId="4" xfId="0" applyFont="1" applyFill="1" applyBorder="1" applyAlignment="1">
      <alignment horizontal="center" vertical="center" wrapText="1"/>
    </xf>
    <xf numFmtId="0" fontId="39" fillId="3" borderId="4" xfId="0" applyFont="1" applyFill="1" applyBorder="1" applyAlignment="1">
      <alignment horizontal="center" vertical="center" wrapText="1"/>
    </xf>
    <xf numFmtId="2" fontId="39" fillId="3" borderId="5" xfId="0" applyNumberFormat="1" applyFont="1" applyFill="1" applyBorder="1" applyAlignment="1">
      <alignment horizontal="center" vertical="center" wrapText="1"/>
    </xf>
    <xf numFmtId="0" fontId="37" fillId="2" borderId="4" xfId="0" applyFont="1" applyFill="1" applyBorder="1" applyAlignment="1">
      <alignment vertical="center"/>
    </xf>
    <xf numFmtId="2" fontId="37" fillId="0" borderId="4" xfId="1" applyNumberFormat="1" applyFont="1" applyFill="1" applyBorder="1" applyAlignment="1">
      <alignment horizontal="center" vertical="center"/>
    </xf>
    <xf numFmtId="2" fontId="37" fillId="6" borderId="4" xfId="1" applyNumberFormat="1" applyFont="1" applyFill="1" applyBorder="1" applyAlignment="1">
      <alignment horizontal="center" vertical="center"/>
    </xf>
    <xf numFmtId="0" fontId="37" fillId="0" borderId="4" xfId="1" applyNumberFormat="1" applyFont="1" applyFill="1" applyBorder="1" applyAlignment="1">
      <alignment horizontal="center" vertical="center"/>
    </xf>
    <xf numFmtId="0" fontId="37" fillId="0" borderId="4" xfId="0" applyNumberFormat="1" applyFont="1" applyFill="1" applyBorder="1" applyAlignment="1">
      <alignment horizontal="center" vertical="center"/>
    </xf>
    <xf numFmtId="10" fontId="37" fillId="2" borderId="4" xfId="1" applyNumberFormat="1" applyFont="1" applyFill="1" applyBorder="1" applyAlignment="1">
      <alignment horizontal="center" vertical="center"/>
    </xf>
    <xf numFmtId="1" fontId="37" fillId="2" borderId="4" xfId="0" applyNumberFormat="1" applyFont="1" applyFill="1" applyBorder="1" applyAlignment="1">
      <alignment horizontal="center" vertical="center"/>
    </xf>
    <xf numFmtId="10" fontId="37" fillId="0" borderId="4" xfId="1" applyNumberFormat="1" applyFont="1" applyFill="1" applyBorder="1" applyAlignment="1">
      <alignment horizontal="center" vertical="center"/>
    </xf>
    <xf numFmtId="1" fontId="37" fillId="6" borderId="4" xfId="0" applyNumberFormat="1" applyFont="1" applyFill="1" applyBorder="1" applyAlignment="1">
      <alignment horizontal="center" vertical="center"/>
    </xf>
    <xf numFmtId="9" fontId="37" fillId="2" borderId="4" xfId="1" applyNumberFormat="1" applyFont="1" applyFill="1" applyBorder="1" applyAlignment="1">
      <alignment horizontal="center" vertical="center"/>
    </xf>
    <xf numFmtId="9" fontId="37" fillId="0" borderId="4" xfId="1" applyNumberFormat="1" applyFont="1" applyFill="1" applyBorder="1" applyAlignment="1">
      <alignment horizontal="center" vertical="center"/>
    </xf>
    <xf numFmtId="10" fontId="37" fillId="5" borderId="4" xfId="1" applyNumberFormat="1" applyFont="1" applyFill="1" applyBorder="1" applyAlignment="1">
      <alignment horizontal="center" vertical="center"/>
    </xf>
    <xf numFmtId="1" fontId="37" fillId="5" borderId="4" xfId="0" applyNumberFormat="1" applyFont="1" applyFill="1" applyBorder="1" applyAlignment="1">
      <alignment horizontal="center" vertical="center"/>
    </xf>
    <xf numFmtId="9" fontId="37" fillId="5" borderId="4" xfId="1" applyNumberFormat="1" applyFont="1" applyFill="1" applyBorder="1" applyAlignment="1">
      <alignment horizontal="center" vertical="center"/>
    </xf>
    <xf numFmtId="1" fontId="37" fillId="0" borderId="4" xfId="0" applyNumberFormat="1" applyFont="1" applyFill="1" applyBorder="1" applyAlignment="1">
      <alignment horizontal="center" vertical="center"/>
    </xf>
    <xf numFmtId="0" fontId="37" fillId="2" borderId="4" xfId="0" applyFont="1" applyFill="1" applyBorder="1" applyAlignment="1">
      <alignment vertical="center" wrapText="1"/>
    </xf>
    <xf numFmtId="0" fontId="13" fillId="0" borderId="0" xfId="0" applyFont="1" applyFill="1" applyAlignment="1">
      <alignment horizontal="right"/>
    </xf>
    <xf numFmtId="14" fontId="20" fillId="0" borderId="0" xfId="0" applyNumberFormat="1" applyFont="1" applyFill="1" applyAlignment="1">
      <alignment horizontal="right"/>
    </xf>
    <xf numFmtId="14" fontId="13" fillId="0" borderId="0" xfId="0" applyNumberFormat="1" applyFont="1" applyFill="1" applyAlignment="1">
      <alignment horizontal="right"/>
    </xf>
    <xf numFmtId="0" fontId="0" fillId="0" borderId="0" xfId="0" applyFont="1" applyFill="1" applyAlignment="1">
      <alignment horizontal="right"/>
    </xf>
    <xf numFmtId="0" fontId="20" fillId="0" borderId="4" xfId="0" applyFont="1" applyFill="1" applyBorder="1" applyAlignment="1">
      <alignment horizontal="left" vertical="center" wrapText="1"/>
    </xf>
    <xf numFmtId="14" fontId="13" fillId="0" borderId="33" xfId="0" applyNumberFormat="1" applyFont="1" applyFill="1" applyBorder="1"/>
    <xf numFmtId="0" fontId="13" fillId="8" borderId="33" xfId="0" applyFont="1" applyFill="1" applyBorder="1"/>
    <xf numFmtId="0" fontId="13" fillId="2" borderId="47" xfId="0" applyFont="1" applyFill="1" applyBorder="1"/>
    <xf numFmtId="1" fontId="16" fillId="0" borderId="4" xfId="2" applyNumberFormat="1" applyFont="1" applyFill="1" applyBorder="1" applyAlignment="1">
      <alignment horizontal="center" vertical="center"/>
    </xf>
    <xf numFmtId="15" fontId="12" fillId="0" borderId="4" xfId="0" applyNumberFormat="1" applyFont="1" applyFill="1" applyBorder="1" applyAlignment="1">
      <alignment horizontal="center" vertical="center"/>
    </xf>
    <xf numFmtId="0" fontId="40" fillId="0" borderId="0" xfId="0" applyFont="1" applyFill="1"/>
    <xf numFmtId="14" fontId="13" fillId="0" borderId="0" xfId="0" applyNumberFormat="1" applyFont="1" applyFill="1" applyBorder="1" applyAlignment="1">
      <alignment horizontal="right"/>
    </xf>
    <xf numFmtId="0" fontId="18" fillId="0" borderId="0" xfId="0" applyFont="1" applyFill="1" applyAlignment="1">
      <alignment horizontal="center"/>
    </xf>
    <xf numFmtId="14" fontId="13" fillId="0" borderId="0" xfId="0" applyNumberFormat="1" applyFont="1" applyFill="1" applyBorder="1" applyAlignment="1">
      <alignment horizontal="center"/>
    </xf>
    <xf numFmtId="0" fontId="13" fillId="0" borderId="0" xfId="0" applyFont="1" applyFill="1" applyBorder="1"/>
    <xf numFmtId="14" fontId="13" fillId="0" borderId="0" xfId="0" applyNumberFormat="1" applyFont="1" applyFill="1" applyBorder="1" applyAlignment="1">
      <alignment horizontal="left"/>
    </xf>
    <xf numFmtId="2" fontId="41" fillId="3" borderId="5" xfId="0" applyNumberFormat="1" applyFont="1" applyFill="1" applyBorder="1" applyAlignment="1">
      <alignment horizontal="center" vertical="center" wrapText="1"/>
    </xf>
    <xf numFmtId="0" fontId="41" fillId="3" borderId="4" xfId="0" applyFont="1" applyFill="1" applyBorder="1" applyAlignment="1">
      <alignment horizontal="center" vertical="center" wrapText="1"/>
    </xf>
    <xf numFmtId="0" fontId="42" fillId="2" borderId="4" xfId="0" applyFont="1" applyFill="1" applyBorder="1" applyAlignment="1">
      <alignment vertical="center" wrapText="1"/>
    </xf>
    <xf numFmtId="0" fontId="42" fillId="7" borderId="4" xfId="0" applyFont="1" applyFill="1" applyBorder="1" applyAlignment="1">
      <alignment vertical="center" wrapText="1"/>
    </xf>
    <xf numFmtId="2" fontId="42" fillId="0" borderId="4" xfId="1" applyNumberFormat="1" applyFont="1" applyFill="1" applyBorder="1" applyAlignment="1">
      <alignment horizontal="center" vertical="center"/>
    </xf>
    <xf numFmtId="9" fontId="42" fillId="0" borderId="4" xfId="1" applyFont="1" applyFill="1" applyBorder="1" applyAlignment="1">
      <alignment horizontal="center" vertical="center"/>
    </xf>
    <xf numFmtId="2" fontId="42" fillId="6" borderId="4" xfId="1" applyNumberFormat="1" applyFont="1" applyFill="1" applyBorder="1" applyAlignment="1">
      <alignment horizontal="center" vertical="center"/>
    </xf>
    <xf numFmtId="0" fontId="42" fillId="0" borderId="4" xfId="1" applyNumberFormat="1" applyFont="1" applyFill="1" applyBorder="1" applyAlignment="1">
      <alignment horizontal="center" vertical="center"/>
    </xf>
    <xf numFmtId="0" fontId="42" fillId="0" borderId="4" xfId="0" applyNumberFormat="1" applyFont="1" applyFill="1" applyBorder="1" applyAlignment="1">
      <alignment horizontal="center" vertical="center"/>
    </xf>
    <xf numFmtId="0" fontId="43" fillId="0" borderId="3" xfId="0" applyFont="1" applyFill="1" applyBorder="1" applyAlignment="1">
      <alignment horizontal="justify" vertical="center" wrapText="1"/>
    </xf>
    <xf numFmtId="10" fontId="42" fillId="2" borderId="4" xfId="1" applyNumberFormat="1" applyFont="1" applyFill="1" applyBorder="1" applyAlignment="1">
      <alignment horizontal="center" vertical="center"/>
    </xf>
    <xf numFmtId="1" fontId="42" fillId="2" borderId="4" xfId="0" applyNumberFormat="1" applyFont="1" applyFill="1" applyBorder="1" applyAlignment="1">
      <alignment horizontal="center" vertical="center"/>
    </xf>
    <xf numFmtId="10" fontId="42" fillId="0" borderId="4" xfId="1" applyNumberFormat="1" applyFont="1" applyFill="1" applyBorder="1" applyAlignment="1">
      <alignment horizontal="center" vertical="center"/>
    </xf>
    <xf numFmtId="1" fontId="42" fillId="6" borderId="4" xfId="0" applyNumberFormat="1" applyFont="1" applyFill="1" applyBorder="1" applyAlignment="1">
      <alignment horizontal="center" vertical="center"/>
    </xf>
    <xf numFmtId="9" fontId="42" fillId="2" borderId="4" xfId="1" applyNumberFormat="1" applyFont="1" applyFill="1" applyBorder="1" applyAlignment="1">
      <alignment horizontal="center" vertical="center"/>
    </xf>
    <xf numFmtId="9" fontId="42" fillId="0" borderId="4" xfId="1" applyNumberFormat="1" applyFont="1" applyFill="1" applyBorder="1" applyAlignment="1">
      <alignment horizontal="center" vertical="center"/>
    </xf>
    <xf numFmtId="0" fontId="44" fillId="0" borderId="3" xfId="0" applyFont="1" applyFill="1" applyBorder="1" applyAlignment="1">
      <alignment horizontal="justify" vertical="center" wrapText="1"/>
    </xf>
    <xf numFmtId="10" fontId="42" fillId="5" borderId="4" xfId="1" applyNumberFormat="1" applyFont="1" applyFill="1" applyBorder="1" applyAlignment="1">
      <alignment horizontal="center" vertical="center"/>
    </xf>
    <xf numFmtId="1" fontId="42" fillId="5" borderId="4" xfId="0" applyNumberFormat="1" applyFont="1" applyFill="1" applyBorder="1" applyAlignment="1">
      <alignment horizontal="center" vertical="center"/>
    </xf>
    <xf numFmtId="9" fontId="42" fillId="5" borderId="4" xfId="1" applyNumberFormat="1" applyFont="1" applyFill="1" applyBorder="1" applyAlignment="1">
      <alignment horizontal="center" vertical="center"/>
    </xf>
    <xf numFmtId="1" fontId="42" fillId="0" borderId="4" xfId="0" applyNumberFormat="1" applyFont="1" applyFill="1" applyBorder="1" applyAlignment="1">
      <alignment horizontal="center" vertical="center"/>
    </xf>
    <xf numFmtId="0" fontId="45" fillId="2" borderId="0" xfId="0" applyFont="1" applyFill="1" applyAlignment="1">
      <alignment horizontal="center"/>
    </xf>
    <xf numFmtId="2" fontId="13" fillId="2" borderId="0" xfId="0" applyNumberFormat="1" applyFont="1" applyFill="1" applyAlignment="1">
      <alignment horizontal="center"/>
    </xf>
    <xf numFmtId="0" fontId="34" fillId="2" borderId="4" xfId="0" applyFont="1" applyFill="1" applyBorder="1" applyAlignment="1">
      <alignment vertical="center"/>
    </xf>
    <xf numFmtId="0" fontId="46" fillId="3" borderId="4" xfId="0" applyFont="1" applyFill="1" applyBorder="1" applyAlignment="1">
      <alignment horizontal="center" vertical="center" wrapText="1"/>
    </xf>
    <xf numFmtId="1" fontId="47" fillId="2" borderId="0" xfId="0" applyNumberFormat="1" applyFont="1" applyFill="1"/>
    <xf numFmtId="0" fontId="28" fillId="2" borderId="0" xfId="0" applyFont="1" applyFill="1" applyAlignment="1">
      <alignment vertical="top"/>
    </xf>
    <xf numFmtId="0" fontId="22" fillId="0" borderId="0" xfId="0" applyFont="1" applyFill="1" applyAlignment="1">
      <alignment horizontal="center" vertical="center"/>
    </xf>
    <xf numFmtId="0" fontId="13" fillId="0" borderId="0" xfId="0" applyFont="1" applyFill="1" applyAlignment="1">
      <alignment vertical="top"/>
    </xf>
    <xf numFmtId="0" fontId="5" fillId="0" borderId="4" xfId="0" applyFont="1" applyFill="1" applyBorder="1"/>
    <xf numFmtId="0" fontId="5" fillId="0" borderId="4" xfId="0" applyFont="1" applyFill="1" applyBorder="1" applyAlignment="1">
      <alignment horizontal="center"/>
    </xf>
    <xf numFmtId="0" fontId="5" fillId="0" borderId="6" xfId="0" applyFont="1" applyFill="1" applyBorder="1" applyAlignment="1">
      <alignment horizontal="center"/>
    </xf>
    <xf numFmtId="14" fontId="16" fillId="0" borderId="4" xfId="2" applyNumberFormat="1" applyFont="1" applyFill="1" applyBorder="1" applyAlignment="1">
      <alignment horizontal="center" vertical="center"/>
    </xf>
    <xf numFmtId="0" fontId="13" fillId="0" borderId="37" xfId="0" applyFont="1" applyFill="1" applyBorder="1"/>
    <xf numFmtId="15" fontId="19" fillId="0" borderId="38" xfId="0" applyNumberFormat="1" applyFont="1" applyFill="1" applyBorder="1" applyAlignment="1">
      <alignment horizontal="center" vertical="center" wrapText="1"/>
    </xf>
    <xf numFmtId="0" fontId="13" fillId="0" borderId="39" xfId="0" applyFont="1" applyFill="1" applyBorder="1"/>
    <xf numFmtId="0" fontId="13" fillId="0" borderId="6" xfId="0" applyFont="1" applyFill="1" applyBorder="1" applyAlignment="1">
      <alignment horizontal="left"/>
    </xf>
    <xf numFmtId="0" fontId="13" fillId="0" borderId="36" xfId="0" applyFont="1" applyFill="1" applyBorder="1"/>
    <xf numFmtId="15" fontId="19" fillId="0" borderId="7" xfId="0" applyNumberFormat="1" applyFont="1" applyFill="1" applyBorder="1" applyAlignment="1">
      <alignment horizontal="center" vertical="center" wrapText="1"/>
    </xf>
    <xf numFmtId="14" fontId="13" fillId="0" borderId="7" xfId="0" applyNumberFormat="1" applyFont="1" applyFill="1" applyBorder="1" applyAlignment="1">
      <alignment horizontal="right"/>
    </xf>
    <xf numFmtId="0" fontId="13" fillId="0" borderId="41" xfId="0" applyFont="1" applyFill="1" applyBorder="1"/>
    <xf numFmtId="0" fontId="13" fillId="0" borderId="5" xfId="0" applyFont="1" applyFill="1" applyBorder="1"/>
    <xf numFmtId="14" fontId="13" fillId="0" borderId="5" xfId="0" applyNumberFormat="1" applyFont="1" applyFill="1" applyBorder="1" applyAlignment="1">
      <alignment vertical="center"/>
    </xf>
    <xf numFmtId="0" fontId="13" fillId="0" borderId="4" xfId="0" applyNumberFormat="1" applyFont="1" applyFill="1" applyBorder="1"/>
    <xf numFmtId="1" fontId="48" fillId="4" borderId="4" xfId="2" applyNumberFormat="1" applyFont="1" applyFill="1" applyBorder="1" applyAlignment="1">
      <alignment horizontal="center" vertical="center"/>
    </xf>
    <xf numFmtId="0" fontId="49" fillId="0" borderId="4" xfId="0" applyFont="1" applyFill="1" applyBorder="1" applyAlignment="1">
      <alignment horizontal="center" vertical="center" wrapText="1"/>
    </xf>
    <xf numFmtId="2" fontId="0" fillId="2" borderId="0" xfId="0" applyNumberFormat="1" applyFont="1" applyFill="1"/>
    <xf numFmtId="0" fontId="31" fillId="2" borderId="1" xfId="0" applyFont="1" applyFill="1" applyBorder="1" applyAlignment="1">
      <alignment horizontal="center"/>
    </xf>
    <xf numFmtId="0" fontId="31" fillId="2" borderId="2" xfId="0" applyFont="1" applyFill="1" applyBorder="1" applyAlignment="1">
      <alignment horizontal="center"/>
    </xf>
    <xf numFmtId="0" fontId="31" fillId="2" borderId="3" xfId="0" applyFont="1" applyFill="1" applyBorder="1" applyAlignment="1">
      <alignment horizontal="center"/>
    </xf>
    <xf numFmtId="0" fontId="28" fillId="2" borderId="0" xfId="0" applyFont="1" applyFill="1" applyAlignment="1">
      <alignment horizontal="center" vertical="top"/>
    </xf>
    <xf numFmtId="0" fontId="4" fillId="2" borderId="0" xfId="0" applyFont="1" applyFill="1" applyAlignment="1">
      <alignment horizontal="center" vertical="center"/>
    </xf>
    <xf numFmtId="0" fontId="7" fillId="2" borderId="1" xfId="0" applyFont="1" applyFill="1" applyBorder="1" applyAlignment="1">
      <alignment horizontal="center"/>
    </xf>
    <xf numFmtId="0" fontId="7" fillId="2" borderId="2" xfId="0" applyFont="1" applyFill="1" applyBorder="1" applyAlignment="1">
      <alignment horizontal="center"/>
    </xf>
    <xf numFmtId="2" fontId="9" fillId="3" borderId="20" xfId="0" applyNumberFormat="1" applyFont="1" applyFill="1" applyBorder="1" applyAlignment="1">
      <alignment horizontal="center" vertical="center" wrapText="1"/>
    </xf>
    <xf numFmtId="2" fontId="9" fillId="3" borderId="46" xfId="0" applyNumberFormat="1" applyFont="1" applyFill="1" applyBorder="1" applyAlignment="1">
      <alignment horizontal="center" vertical="center" wrapText="1"/>
    </xf>
    <xf numFmtId="2" fontId="9" fillId="3" borderId="21" xfId="0" applyNumberFormat="1" applyFont="1" applyFill="1" applyBorder="1" applyAlignment="1">
      <alignment horizontal="center" vertical="center" wrapText="1"/>
    </xf>
    <xf numFmtId="0" fontId="7" fillId="2" borderId="3" xfId="0" applyFont="1" applyFill="1" applyBorder="1" applyAlignment="1">
      <alignment horizontal="center"/>
    </xf>
    <xf numFmtId="2" fontId="9" fillId="3" borderId="20" xfId="0" applyNumberFormat="1" applyFont="1" applyFill="1" applyBorder="1" applyAlignment="1">
      <alignment horizontal="center" vertical="center"/>
    </xf>
    <xf numFmtId="2" fontId="9" fillId="3" borderId="21" xfId="0" applyNumberFormat="1" applyFont="1" applyFill="1" applyBorder="1" applyAlignment="1">
      <alignment horizontal="center" vertical="center"/>
    </xf>
    <xf numFmtId="2" fontId="9" fillId="3" borderId="24" xfId="0" applyNumberFormat="1" applyFont="1" applyFill="1" applyBorder="1" applyAlignment="1">
      <alignment horizontal="center" vertical="center" wrapText="1"/>
    </xf>
    <xf numFmtId="2" fontId="9" fillId="3" borderId="5" xfId="0" applyNumberFormat="1" applyFont="1" applyFill="1" applyBorder="1" applyAlignment="1">
      <alignment horizontal="center" vertical="center" wrapText="1"/>
    </xf>
    <xf numFmtId="0" fontId="4" fillId="2" borderId="0" xfId="0" applyFont="1" applyFill="1" applyAlignment="1">
      <alignment horizontal="center" vertical="top"/>
    </xf>
  </cellXfs>
  <cellStyles count="8">
    <cellStyle name="Moneda 2" xfId="4"/>
    <cellStyle name="Normal" xfId="0" builtinId="0"/>
    <cellStyle name="Normal 10 2" xfId="5"/>
    <cellStyle name="Normal 12" xfId="6"/>
    <cellStyle name="Normal 2" xfId="7"/>
    <cellStyle name="Normal 2 2" xfId="3"/>
    <cellStyle name="Normal 2 4" xfId="2"/>
    <cellStyle name="Porcentaje" xfId="1" builtinId="5"/>
  </cellStyles>
  <dxfs count="29">
    <dxf>
      <fill>
        <patternFill>
          <bgColor rgb="FF92D050"/>
        </patternFill>
      </fill>
    </dxf>
    <dxf>
      <fill>
        <patternFill>
          <bgColor rgb="FFFFC000"/>
        </patternFill>
      </fill>
    </dxf>
    <dxf>
      <fill>
        <patternFill>
          <bgColor theme="9" tint="0.39994506668294322"/>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15"/>
  <sheetViews>
    <sheetView topLeftCell="AA1" zoomScale="30" zoomScaleNormal="30" zoomScaleSheetLayoutView="24" workbookViewId="0">
      <pane ySplit="1" topLeftCell="A2" activePane="bottomLeft" state="frozen"/>
      <selection pane="bottomLeft" activeCell="AK7" sqref="AK7"/>
    </sheetView>
  </sheetViews>
  <sheetFormatPr baseColWidth="10" defaultColWidth="11.44140625" defaultRowHeight="14.4" x14ac:dyDescent="0.3"/>
  <cols>
    <col min="1" max="1" width="36.5546875" style="1" customWidth="1"/>
    <col min="2" max="2" width="60.44140625" style="1" customWidth="1"/>
    <col min="3" max="3" width="75.88671875" style="1" customWidth="1"/>
    <col min="4" max="4" width="110.44140625" style="1" customWidth="1"/>
    <col min="5" max="5" width="30.44140625" style="1" customWidth="1"/>
    <col min="6" max="6" width="29.88671875" style="1" customWidth="1"/>
    <col min="7" max="7" width="35" style="1" customWidth="1"/>
    <col min="8" max="8" width="42.6640625" style="1" customWidth="1"/>
    <col min="9" max="9" width="50.88671875" style="1" customWidth="1"/>
    <col min="10" max="10" width="33.33203125" style="1" customWidth="1"/>
    <col min="11" max="11" width="42.33203125" style="1" customWidth="1"/>
    <col min="12" max="12" width="47.88671875" style="1" customWidth="1"/>
    <col min="13" max="13" width="37.44140625" style="2" customWidth="1"/>
    <col min="14" max="14" width="44.109375" style="2" customWidth="1"/>
    <col min="15" max="15" width="49.88671875" style="2" customWidth="1"/>
    <col min="16" max="16" width="34.5546875" style="2" customWidth="1"/>
    <col min="17" max="17" width="41.109375" style="2" customWidth="1"/>
    <col min="18" max="18" width="45.6640625" style="2" customWidth="1"/>
    <col min="19" max="19" width="35.88671875" style="2" customWidth="1"/>
    <col min="20" max="20" width="41" style="2" customWidth="1"/>
    <col min="21" max="21" width="48" style="2" customWidth="1"/>
    <col min="22" max="22" width="36.33203125" style="2" customWidth="1"/>
    <col min="23" max="23" width="42.33203125" style="2" customWidth="1"/>
    <col min="24" max="24" width="41.44140625" style="2" customWidth="1"/>
    <col min="25" max="25" width="34.5546875" style="2" customWidth="1"/>
    <col min="26" max="26" width="38.109375" style="2" customWidth="1"/>
    <col min="27" max="27" width="38.44140625" style="2" customWidth="1"/>
    <col min="28" max="28" width="31.88671875" style="2" customWidth="1"/>
    <col min="29" max="29" width="38.44140625" style="2" customWidth="1"/>
    <col min="30" max="30" width="36.6640625" style="2" customWidth="1"/>
    <col min="31" max="31" width="37.33203125" style="2" customWidth="1"/>
    <col min="32" max="32" width="38" style="2" customWidth="1"/>
    <col min="33" max="33" width="36" style="2" customWidth="1"/>
    <col min="34" max="34" width="35" style="2" customWidth="1"/>
    <col min="35" max="35" width="36" style="2" customWidth="1"/>
    <col min="36" max="36" width="39.44140625" style="2" customWidth="1"/>
    <col min="37" max="37" width="153.6640625" style="1" customWidth="1"/>
    <col min="38" max="38" width="113.44140625" style="1" customWidth="1"/>
    <col min="39" max="39" width="65" style="1" customWidth="1"/>
    <col min="40" max="40" width="234.33203125" style="1" hidden="1" customWidth="1"/>
    <col min="41" max="41" width="191.44140625" style="1" hidden="1" customWidth="1"/>
    <col min="42" max="16384" width="11.44140625" style="1"/>
  </cols>
  <sheetData>
    <row r="1" spans="1:42" ht="41.25" customHeight="1" x14ac:dyDescent="0.6">
      <c r="AK1" s="4"/>
    </row>
    <row r="2" spans="1:42" ht="31.2" x14ac:dyDescent="0.6">
      <c r="AK2" s="4"/>
    </row>
    <row r="3" spans="1:42" ht="80.25" customHeight="1" thickBot="1" x14ac:dyDescent="0.35">
      <c r="A3" s="298" t="s">
        <v>767</v>
      </c>
      <c r="B3" s="298"/>
      <c r="C3" s="298"/>
      <c r="D3" s="298"/>
      <c r="E3" s="298"/>
      <c r="F3" s="298"/>
      <c r="G3" s="298"/>
      <c r="H3" s="298"/>
      <c r="I3" s="298"/>
      <c r="J3" s="298"/>
      <c r="K3" s="298"/>
      <c r="L3" s="298"/>
      <c r="M3" s="298"/>
      <c r="N3" s="298"/>
      <c r="O3" s="298"/>
      <c r="P3" s="298"/>
      <c r="Q3" s="298"/>
      <c r="R3" s="298"/>
      <c r="S3" s="298"/>
      <c r="T3" s="298"/>
      <c r="U3" s="298"/>
      <c r="V3" s="298"/>
      <c r="W3" s="298"/>
      <c r="X3" s="298"/>
      <c r="Y3" s="298"/>
      <c r="Z3" s="298"/>
      <c r="AA3" s="298"/>
      <c r="AB3" s="298"/>
      <c r="AC3" s="298"/>
      <c r="AD3" s="298"/>
      <c r="AE3" s="298"/>
      <c r="AF3" s="298"/>
      <c r="AG3" s="298"/>
      <c r="AH3" s="298"/>
      <c r="AI3" s="298"/>
      <c r="AJ3" s="298"/>
      <c r="AK3" s="298"/>
      <c r="AL3" s="298"/>
    </row>
    <row r="4" spans="1:42" s="230" customFormat="1" ht="39" thickBot="1" x14ac:dyDescent="0.75">
      <c r="A4" s="229"/>
      <c r="B4" s="229"/>
      <c r="C4" s="229"/>
      <c r="D4" s="229"/>
      <c r="E4" s="229"/>
      <c r="F4" s="229"/>
      <c r="G4" s="319" t="s">
        <v>81</v>
      </c>
      <c r="H4" s="320"/>
      <c r="I4" s="320"/>
      <c r="J4" s="320"/>
      <c r="K4" s="320"/>
      <c r="L4" s="321"/>
      <c r="M4" s="319" t="s">
        <v>1</v>
      </c>
      <c r="N4" s="320"/>
      <c r="O4" s="320"/>
      <c r="P4" s="320"/>
      <c r="Q4" s="320"/>
      <c r="R4" s="321"/>
      <c r="S4" s="319" t="s">
        <v>2</v>
      </c>
      <c r="T4" s="320"/>
      <c r="U4" s="320"/>
      <c r="V4" s="320"/>
      <c r="W4" s="320"/>
      <c r="X4" s="321"/>
      <c r="Y4" s="319" t="s">
        <v>3</v>
      </c>
      <c r="Z4" s="320"/>
      <c r="AA4" s="320"/>
      <c r="AB4" s="320"/>
      <c r="AC4" s="320"/>
      <c r="AD4" s="321"/>
      <c r="AE4" s="319" t="s">
        <v>4</v>
      </c>
      <c r="AF4" s="320"/>
      <c r="AG4" s="320"/>
      <c r="AH4" s="320"/>
      <c r="AI4" s="320"/>
      <c r="AJ4" s="321"/>
    </row>
    <row r="5" spans="1:42" s="230" customFormat="1" ht="210.75" customHeight="1" thickBot="1" x14ac:dyDescent="0.75">
      <c r="A5" s="272" t="s">
        <v>6</v>
      </c>
      <c r="B5" s="272" t="s">
        <v>7</v>
      </c>
      <c r="C5" s="272" t="s">
        <v>8</v>
      </c>
      <c r="D5" s="273" t="s">
        <v>9</v>
      </c>
      <c r="E5" s="296" t="s">
        <v>10</v>
      </c>
      <c r="F5" s="232" t="s">
        <v>11</v>
      </c>
      <c r="G5" s="272" t="s">
        <v>12</v>
      </c>
      <c r="H5" s="272" t="s">
        <v>13</v>
      </c>
      <c r="I5" s="272" t="s">
        <v>14</v>
      </c>
      <c r="J5" s="272" t="s">
        <v>15</v>
      </c>
      <c r="K5" s="272" t="s">
        <v>16</v>
      </c>
      <c r="L5" s="272" t="s">
        <v>17</v>
      </c>
      <c r="M5" s="272" t="s">
        <v>12</v>
      </c>
      <c r="N5" s="272" t="s">
        <v>13</v>
      </c>
      <c r="O5" s="272" t="s">
        <v>14</v>
      </c>
      <c r="P5" s="272" t="s">
        <v>15</v>
      </c>
      <c r="Q5" s="272" t="s">
        <v>16</v>
      </c>
      <c r="R5" s="272" t="s">
        <v>17</v>
      </c>
      <c r="S5" s="272" t="s">
        <v>12</v>
      </c>
      <c r="T5" s="272" t="s">
        <v>13</v>
      </c>
      <c r="U5" s="272" t="s">
        <v>14</v>
      </c>
      <c r="V5" s="272" t="s">
        <v>15</v>
      </c>
      <c r="W5" s="272" t="s">
        <v>16</v>
      </c>
      <c r="X5" s="272" t="s">
        <v>17</v>
      </c>
      <c r="Y5" s="272" t="s">
        <v>12</v>
      </c>
      <c r="Z5" s="272" t="s">
        <v>13</v>
      </c>
      <c r="AA5" s="272" t="s">
        <v>14</v>
      </c>
      <c r="AB5" s="272" t="s">
        <v>15</v>
      </c>
      <c r="AC5" s="272" t="s">
        <v>16</v>
      </c>
      <c r="AD5" s="272" t="s">
        <v>17</v>
      </c>
      <c r="AE5" s="272" t="s">
        <v>12</v>
      </c>
      <c r="AF5" s="272" t="s">
        <v>13</v>
      </c>
      <c r="AG5" s="272" t="s">
        <v>14</v>
      </c>
      <c r="AH5" s="272" t="s">
        <v>15</v>
      </c>
      <c r="AI5" s="272" t="s">
        <v>16</v>
      </c>
      <c r="AJ5" s="272" t="s">
        <v>17</v>
      </c>
      <c r="AK5" s="272" t="s">
        <v>83</v>
      </c>
      <c r="AL5" s="272" t="s">
        <v>84</v>
      </c>
    </row>
    <row r="6" spans="1:42" s="230" customFormat="1" ht="409.6" thickBot="1" x14ac:dyDescent="0.75">
      <c r="A6" s="274" t="s">
        <v>438</v>
      </c>
      <c r="B6" s="274" t="s">
        <v>439</v>
      </c>
      <c r="C6" s="274" t="s">
        <v>440</v>
      </c>
      <c r="D6" s="275" t="s">
        <v>441</v>
      </c>
      <c r="E6" s="295" t="s">
        <v>0</v>
      </c>
      <c r="F6" s="295" t="s">
        <v>21</v>
      </c>
      <c r="G6" s="276">
        <f>+'Metas 2018Fin'!H7</f>
        <v>92.5</v>
      </c>
      <c r="H6" s="276">
        <v>74</v>
      </c>
      <c r="I6" s="276">
        <v>80</v>
      </c>
      <c r="J6" s="277">
        <f>+K6/L6</f>
        <v>1</v>
      </c>
      <c r="K6" s="278">
        <v>54</v>
      </c>
      <c r="L6" s="278">
        <v>54</v>
      </c>
      <c r="M6" s="279"/>
      <c r="N6" s="280"/>
      <c r="O6" s="280"/>
      <c r="P6" s="279"/>
      <c r="Q6" s="280"/>
      <c r="R6" s="280"/>
      <c r="S6" s="279"/>
      <c r="T6" s="280"/>
      <c r="U6" s="280"/>
      <c r="V6" s="279"/>
      <c r="W6" s="280"/>
      <c r="X6" s="280"/>
      <c r="Y6" s="279"/>
      <c r="Z6" s="280"/>
      <c r="AA6" s="280"/>
      <c r="AB6" s="279"/>
      <c r="AC6" s="280"/>
      <c r="AD6" s="280"/>
      <c r="AE6" s="279"/>
      <c r="AF6" s="280"/>
      <c r="AG6" s="280"/>
      <c r="AH6" s="279"/>
      <c r="AI6" s="280"/>
      <c r="AJ6" s="280"/>
      <c r="AK6" s="281" t="s">
        <v>801</v>
      </c>
      <c r="AL6" s="288" t="s">
        <v>800</v>
      </c>
    </row>
    <row r="7" spans="1:42" s="230" customFormat="1" ht="409.6" customHeight="1" thickBot="1" x14ac:dyDescent="0.75">
      <c r="A7" s="274" t="s">
        <v>19</v>
      </c>
      <c r="B7" s="274" t="s">
        <v>94</v>
      </c>
      <c r="C7" s="274" t="s">
        <v>95</v>
      </c>
      <c r="D7" s="275" t="s">
        <v>98</v>
      </c>
      <c r="E7" s="295" t="s">
        <v>0</v>
      </c>
      <c r="F7" s="295" t="s">
        <v>21</v>
      </c>
      <c r="G7" s="279">
        <v>65</v>
      </c>
      <c r="H7" s="280"/>
      <c r="I7" s="280"/>
      <c r="J7" s="284">
        <f>+'Metas 2018proposito'!M7</f>
        <v>0.67500000000000004</v>
      </c>
      <c r="K7" s="280">
        <v>67.5</v>
      </c>
      <c r="L7" s="280">
        <v>1</v>
      </c>
      <c r="M7" s="279"/>
      <c r="N7" s="280"/>
      <c r="O7" s="280"/>
      <c r="P7" s="279"/>
      <c r="Q7" s="280"/>
      <c r="R7" s="280"/>
      <c r="S7" s="279"/>
      <c r="T7" s="280"/>
      <c r="U7" s="280"/>
      <c r="V7" s="279"/>
      <c r="W7" s="280"/>
      <c r="X7" s="280"/>
      <c r="Y7" s="279"/>
      <c r="Z7" s="280"/>
      <c r="AA7" s="280"/>
      <c r="AB7" s="279"/>
      <c r="AC7" s="280"/>
      <c r="AD7" s="280"/>
      <c r="AE7" s="279"/>
      <c r="AF7" s="280"/>
      <c r="AG7" s="280"/>
      <c r="AH7" s="279"/>
      <c r="AI7" s="280"/>
      <c r="AJ7" s="280"/>
      <c r="AK7" s="281" t="s">
        <v>798</v>
      </c>
      <c r="AL7" s="288" t="s">
        <v>800</v>
      </c>
    </row>
    <row r="8" spans="1:42" s="230" customFormat="1" ht="409.6" customHeight="1" thickBot="1" x14ac:dyDescent="0.9">
      <c r="A8" s="274" t="s">
        <v>27</v>
      </c>
      <c r="B8" s="274" t="s">
        <v>28</v>
      </c>
      <c r="C8" s="274" t="s">
        <v>29</v>
      </c>
      <c r="D8" s="275" t="s">
        <v>30</v>
      </c>
      <c r="E8" s="295" t="s">
        <v>20</v>
      </c>
      <c r="F8" s="295" t="s">
        <v>21</v>
      </c>
      <c r="G8" s="284">
        <f>+H8/I8</f>
        <v>0.87662337662337664</v>
      </c>
      <c r="H8" s="292">
        <f>+N8+T8+Z8+AF8</f>
        <v>135</v>
      </c>
      <c r="I8" s="292">
        <f>+O8+U8+AA8+AG8</f>
        <v>154</v>
      </c>
      <c r="J8" s="284">
        <f>+K8/L8</f>
        <v>0.82558139534883723</v>
      </c>
      <c r="K8" s="285">
        <f t="shared" ref="K8:L14" si="0">+Q8+W8+AC8+AI8</f>
        <v>142</v>
      </c>
      <c r="L8" s="285">
        <f t="shared" si="0"/>
        <v>172</v>
      </c>
      <c r="M8" s="282">
        <f t="shared" ref="M8:M14" si="1">(N8/O8)</f>
        <v>0.875</v>
      </c>
      <c r="N8" s="283">
        <f>+'Metas 2018Componente 1'!O6</f>
        <v>14</v>
      </c>
      <c r="O8" s="283">
        <f>+'Metas 2018Componente 1'!P6</f>
        <v>16</v>
      </c>
      <c r="P8" s="284">
        <f t="shared" ref="P8:P14" si="2">(Q8/R8)</f>
        <v>0.84615384615384615</v>
      </c>
      <c r="Q8" s="283">
        <f>+'Metas 2018Componente 1'!R6</f>
        <v>11</v>
      </c>
      <c r="R8" s="283">
        <f>+'Metas 2018Componente 1'!S6</f>
        <v>13</v>
      </c>
      <c r="S8" s="286">
        <f t="shared" ref="S8:S14" si="3">(T8/U8)</f>
        <v>1.04</v>
      </c>
      <c r="T8" s="283">
        <f>+'Metas 2018Componente 1'!U6</f>
        <v>26</v>
      </c>
      <c r="U8" s="283">
        <f>+'Metas 2018Componente 1'!V6</f>
        <v>25</v>
      </c>
      <c r="V8" s="287">
        <f t="shared" ref="V8:V14" si="4">(W8/X8)</f>
        <v>1.0571428571428572</v>
      </c>
      <c r="W8" s="283">
        <f>+'Metas 2018Componente 1'!X6</f>
        <v>37</v>
      </c>
      <c r="X8" s="283">
        <f>+'Metas 2018Componente 1'!Y6</f>
        <v>35</v>
      </c>
      <c r="Y8" s="286">
        <f t="shared" ref="Y8:Y14" si="5">(Z8/AA8)</f>
        <v>0.94</v>
      </c>
      <c r="Z8" s="283">
        <f>+'Metas 2018Componente 1'!AA6</f>
        <v>47</v>
      </c>
      <c r="AA8" s="283">
        <f>+'Metas 2018Componente 1'!AB6</f>
        <v>50</v>
      </c>
      <c r="AB8" s="284">
        <f t="shared" ref="AB8:AB14" si="6">(AC8/AD8)</f>
        <v>0.81034482758620685</v>
      </c>
      <c r="AC8" s="283">
        <f>+'Metas 2018Componente 1'!AD6</f>
        <v>47</v>
      </c>
      <c r="AD8" s="283">
        <f>+'Metas 2018Componente 1'!AE6</f>
        <v>58</v>
      </c>
      <c r="AE8" s="286">
        <f t="shared" ref="AE8:AE14" si="7">(AF8/AG8)</f>
        <v>0.76190476190476186</v>
      </c>
      <c r="AF8" s="283">
        <f>+'Metas 2018Componente 1'!AG6</f>
        <v>48</v>
      </c>
      <c r="AG8" s="283">
        <f>+'Metas 2018Componente 1'!AH6</f>
        <v>63</v>
      </c>
      <c r="AH8" s="284">
        <f t="shared" ref="AH8:AH14" si="8">(AI8/AJ8)</f>
        <v>0.71212121212121215</v>
      </c>
      <c r="AI8" s="283">
        <f>+'Metas 2018Componente 1'!AJ6</f>
        <v>47</v>
      </c>
      <c r="AJ8" s="283">
        <f>+'Metas 2018Componente 1'!AK6</f>
        <v>66</v>
      </c>
      <c r="AK8" s="288" t="s">
        <v>791</v>
      </c>
      <c r="AL8" s="288" t="s">
        <v>793</v>
      </c>
      <c r="AM8" s="234"/>
      <c r="AN8" s="233"/>
      <c r="AO8" s="233"/>
      <c r="AP8" s="297"/>
    </row>
    <row r="9" spans="1:42" s="230" customFormat="1" ht="331.5" customHeight="1" thickBot="1" x14ac:dyDescent="0.75">
      <c r="A9" s="274" t="s">
        <v>36</v>
      </c>
      <c r="B9" s="274" t="s">
        <v>37</v>
      </c>
      <c r="C9" s="274" t="s">
        <v>38</v>
      </c>
      <c r="D9" s="275" t="s">
        <v>39</v>
      </c>
      <c r="E9" s="295" t="s">
        <v>20</v>
      </c>
      <c r="F9" s="295" t="s">
        <v>21</v>
      </c>
      <c r="G9" s="289">
        <f t="shared" ref="G9:G14" si="9">+H9/I9</f>
        <v>1</v>
      </c>
      <c r="H9" s="290">
        <v>32</v>
      </c>
      <c r="I9" s="290">
        <f t="shared" ref="I9" si="10">+O9+U9+AA9+AG9</f>
        <v>32</v>
      </c>
      <c r="J9" s="289">
        <f>+K9/L9</f>
        <v>1</v>
      </c>
      <c r="K9" s="285">
        <f>+Q9+W9+AC9+AI9</f>
        <v>32</v>
      </c>
      <c r="L9" s="285">
        <f>+R9+X9+AD9+AJ9</f>
        <v>32</v>
      </c>
      <c r="M9" s="289">
        <f t="shared" si="1"/>
        <v>1</v>
      </c>
      <c r="N9" s="290">
        <f>+'Metas 2018Componente 2'!O6</f>
        <v>29</v>
      </c>
      <c r="O9" s="290">
        <f>+'Metas 2018Componente 2'!P6</f>
        <v>29</v>
      </c>
      <c r="P9" s="289">
        <f t="shared" si="2"/>
        <v>0.82758620689655171</v>
      </c>
      <c r="Q9" s="290">
        <f>+'Metas 2018Componente 2'!R6</f>
        <v>24</v>
      </c>
      <c r="R9" s="290">
        <f>+'Metas 2018Componente 2'!S6</f>
        <v>29</v>
      </c>
      <c r="S9" s="291" t="e">
        <f t="shared" si="3"/>
        <v>#DIV/0!</v>
      </c>
      <c r="T9" s="290">
        <f>+'Metas 2018Componente 2'!U6</f>
        <v>0</v>
      </c>
      <c r="U9" s="290">
        <f>+'Metas 2018Componente 2'!V6</f>
        <v>0</v>
      </c>
      <c r="V9" s="291" t="e">
        <f t="shared" si="4"/>
        <v>#DIV/0!</v>
      </c>
      <c r="W9" s="290">
        <f>+'Metas 2018Componente 2'!X6</f>
        <v>6</v>
      </c>
      <c r="X9" s="290">
        <f>+'Metas 2018Componente 2'!Y6</f>
        <v>0</v>
      </c>
      <c r="Y9" s="291" t="e">
        <f t="shared" si="5"/>
        <v>#DIV/0!</v>
      </c>
      <c r="Z9" s="290">
        <f>+'Metas 2018Componente 2'!AA6</f>
        <v>0</v>
      </c>
      <c r="AA9" s="290">
        <f>+'Metas 2018Componente 2'!AB6</f>
        <v>0</v>
      </c>
      <c r="AB9" s="289" t="e">
        <f t="shared" si="6"/>
        <v>#DIV/0!</v>
      </c>
      <c r="AC9" s="290">
        <f>+'Metas 2018Componente 2'!AD6</f>
        <v>2</v>
      </c>
      <c r="AD9" s="290">
        <f>+'Metas 2018Componente 2'!AE6</f>
        <v>0</v>
      </c>
      <c r="AE9" s="291">
        <f t="shared" si="7"/>
        <v>1</v>
      </c>
      <c r="AF9" s="290">
        <f>+'Metas 2018Componente 2'!AG6</f>
        <v>3</v>
      </c>
      <c r="AG9" s="290">
        <f>+'Metas 2018Componente 2'!AH6</f>
        <v>3</v>
      </c>
      <c r="AH9" s="289">
        <f t="shared" si="8"/>
        <v>0</v>
      </c>
      <c r="AI9" s="290">
        <f>+'Metas 2018Componente 2'!AJ6</f>
        <v>0</v>
      </c>
      <c r="AJ9" s="290">
        <f>+'Metas 2018Componente 2'!AK6</f>
        <v>3</v>
      </c>
      <c r="AK9" s="288" t="s">
        <v>792</v>
      </c>
      <c r="AL9" s="288" t="s">
        <v>788</v>
      </c>
      <c r="AM9" s="234"/>
      <c r="AN9" s="233"/>
      <c r="AO9" s="233"/>
    </row>
    <row r="10" spans="1:42" s="230" customFormat="1" ht="408.75" customHeight="1" thickBot="1" x14ac:dyDescent="0.75">
      <c r="A10" s="274" t="s">
        <v>82</v>
      </c>
      <c r="B10" s="274" t="s">
        <v>46</v>
      </c>
      <c r="C10" s="274" t="s">
        <v>47</v>
      </c>
      <c r="D10" s="275" t="s">
        <v>85</v>
      </c>
      <c r="E10" s="295" t="s">
        <v>20</v>
      </c>
      <c r="F10" s="295" t="s">
        <v>21</v>
      </c>
      <c r="G10" s="284">
        <f t="shared" si="9"/>
        <v>1</v>
      </c>
      <c r="H10" s="292">
        <f t="shared" ref="H10:I14" si="11">+N10+T10+Z10+AF10</f>
        <v>115</v>
      </c>
      <c r="I10" s="292">
        <f t="shared" si="11"/>
        <v>115</v>
      </c>
      <c r="J10" s="284">
        <f>+K10/L10</f>
        <v>1</v>
      </c>
      <c r="K10" s="285">
        <f>+Q10+W10+AC10+AI10</f>
        <v>115</v>
      </c>
      <c r="L10" s="285">
        <f>+R10+X10+AD10+AJ10</f>
        <v>115</v>
      </c>
      <c r="M10" s="282">
        <f t="shared" si="1"/>
        <v>0.95454545454545459</v>
      </c>
      <c r="N10" s="283">
        <f>+'Metas 2018Actividad 1.1'!O6</f>
        <v>21</v>
      </c>
      <c r="O10" s="283">
        <f>+'Metas 2018Actividad 1.1'!P6</f>
        <v>22</v>
      </c>
      <c r="P10" s="284">
        <f t="shared" si="2"/>
        <v>0.59090909090909094</v>
      </c>
      <c r="Q10" s="283">
        <f>+'Metas 2018Actividad 1.1'!R6</f>
        <v>13</v>
      </c>
      <c r="R10" s="283">
        <f>+'Metas 2018Actividad 1.1'!S6</f>
        <v>22</v>
      </c>
      <c r="S10" s="286">
        <f t="shared" si="3"/>
        <v>1</v>
      </c>
      <c r="T10" s="283">
        <f>+'Metas 2018Actividad 1.1'!U6</f>
        <v>14</v>
      </c>
      <c r="U10" s="283">
        <f>+'Metas 2018Actividad 1.1'!V6</f>
        <v>14</v>
      </c>
      <c r="V10" s="284">
        <f>+W10/X10</f>
        <v>2.3571428571428572</v>
      </c>
      <c r="W10" s="283">
        <f>+'Metas 2018Actividad 1.1'!X6</f>
        <v>33</v>
      </c>
      <c r="X10" s="283">
        <f>+'Metas 2018Actividad 1.1'!Y6</f>
        <v>14</v>
      </c>
      <c r="Y10" s="286">
        <f t="shared" si="5"/>
        <v>1</v>
      </c>
      <c r="Z10" s="283">
        <f>+'Metas 2018Actividad 1.1'!AA6</f>
        <v>9</v>
      </c>
      <c r="AA10" s="283">
        <f>+'Metas 2018Actividad 1.1'!AB6</f>
        <v>9</v>
      </c>
      <c r="AB10" s="284">
        <f>+AC10/AD10</f>
        <v>5.1111111111111107</v>
      </c>
      <c r="AC10" s="283">
        <f>+'Metas 2018Actividad 1.1'!AD6</f>
        <v>46</v>
      </c>
      <c r="AD10" s="283">
        <f>+'Metas 2018Actividad 1.1'!AE6</f>
        <v>9</v>
      </c>
      <c r="AE10" s="286">
        <f>+AF10/AG10</f>
        <v>1.0142857142857142</v>
      </c>
      <c r="AF10" s="283">
        <f>+'Metas 2018Actividad 1.1'!AG6</f>
        <v>71</v>
      </c>
      <c r="AG10" s="283">
        <f>+'Metas 2018Actividad 1.1'!AH6</f>
        <v>70</v>
      </c>
      <c r="AH10" s="284">
        <f>+AI10/AJ10</f>
        <v>0.32857142857142857</v>
      </c>
      <c r="AI10" s="283">
        <f>+'Metas 2018Actividad 1.1'!AJ6</f>
        <v>23</v>
      </c>
      <c r="AJ10" s="283">
        <f>+'Metas 2018Actividad 1.1'!AK6</f>
        <v>70</v>
      </c>
      <c r="AK10" s="288" t="s">
        <v>794</v>
      </c>
      <c r="AL10" s="288" t="s">
        <v>788</v>
      </c>
      <c r="AM10" s="234"/>
      <c r="AN10" s="233"/>
      <c r="AO10" s="233"/>
    </row>
    <row r="11" spans="1:42" s="230" customFormat="1" ht="408.75" customHeight="1" thickBot="1" x14ac:dyDescent="0.75">
      <c r="A11" s="274" t="s">
        <v>86</v>
      </c>
      <c r="B11" s="274" t="s">
        <v>87</v>
      </c>
      <c r="C11" s="274" t="s">
        <v>54</v>
      </c>
      <c r="D11" s="275" t="s">
        <v>88</v>
      </c>
      <c r="E11" s="295" t="s">
        <v>20</v>
      </c>
      <c r="F11" s="295" t="s">
        <v>21</v>
      </c>
      <c r="G11" s="289">
        <f t="shared" si="9"/>
        <v>1</v>
      </c>
      <c r="H11" s="290">
        <f t="shared" si="11"/>
        <v>272</v>
      </c>
      <c r="I11" s="290">
        <f t="shared" si="11"/>
        <v>272</v>
      </c>
      <c r="J11" s="289">
        <f t="shared" ref="J11:J14" si="12">+K11/L11</f>
        <v>1</v>
      </c>
      <c r="K11" s="285">
        <f t="shared" si="0"/>
        <v>289</v>
      </c>
      <c r="L11" s="285">
        <f t="shared" si="0"/>
        <v>289</v>
      </c>
      <c r="M11" s="289">
        <f t="shared" si="1"/>
        <v>0.92</v>
      </c>
      <c r="N11" s="290">
        <f>+'Metas 2018Actividad 1.2'!O6</f>
        <v>23</v>
      </c>
      <c r="O11" s="290">
        <f>+'Metas 2018Actividad 1.2'!P6</f>
        <v>25</v>
      </c>
      <c r="P11" s="289">
        <f t="shared" si="2"/>
        <v>1</v>
      </c>
      <c r="Q11" s="290">
        <f>+'Metas 2018Actividad 1.2'!R6</f>
        <v>27</v>
      </c>
      <c r="R11" s="290">
        <f>+'Metas 2018Actividad 1.2'!S6</f>
        <v>27</v>
      </c>
      <c r="S11" s="289">
        <f t="shared" si="3"/>
        <v>0.93103448275862066</v>
      </c>
      <c r="T11" s="290">
        <f>+'Metas 2018Actividad 1.2'!U6</f>
        <v>27</v>
      </c>
      <c r="U11" s="290">
        <f>+'Metas 2018Actividad 1.2'!V6</f>
        <v>29</v>
      </c>
      <c r="V11" s="289">
        <f t="shared" si="4"/>
        <v>1</v>
      </c>
      <c r="W11" s="290">
        <f>+'Metas 2018Actividad 1.2'!X6</f>
        <v>95</v>
      </c>
      <c r="X11" s="290">
        <f>+'Metas 2018Actividad 1.2'!Y6</f>
        <v>95</v>
      </c>
      <c r="Y11" s="291">
        <f t="shared" si="5"/>
        <v>1</v>
      </c>
      <c r="Z11" s="290">
        <f>+'Metas 2018Actividad 1.2'!AA6</f>
        <v>46</v>
      </c>
      <c r="AA11" s="290">
        <f>+'Metas 2018Actividad 1.2'!AB6</f>
        <v>46</v>
      </c>
      <c r="AB11" s="289">
        <f t="shared" si="6"/>
        <v>1</v>
      </c>
      <c r="AC11" s="290">
        <f>+'Metas 2018Actividad 1.2'!AD6</f>
        <v>42</v>
      </c>
      <c r="AD11" s="290">
        <f>+'Metas 2018Actividad 1.2'!AE6</f>
        <v>42</v>
      </c>
      <c r="AE11" s="291">
        <f t="shared" si="7"/>
        <v>1.0232558139534884</v>
      </c>
      <c r="AF11" s="290">
        <f>+'Metas 2018Actividad 1.2'!AG6</f>
        <v>176</v>
      </c>
      <c r="AG11" s="290">
        <f>+'Metas 2018Actividad 1.2'!AH6</f>
        <v>172</v>
      </c>
      <c r="AH11" s="289">
        <f t="shared" si="8"/>
        <v>1</v>
      </c>
      <c r="AI11" s="290">
        <f>+'Metas 2018Actividad 1.2'!AJ6</f>
        <v>125</v>
      </c>
      <c r="AJ11" s="290">
        <f>+'Metas 2018Actividad 1.2'!AK6</f>
        <v>125</v>
      </c>
      <c r="AK11" s="288" t="s">
        <v>795</v>
      </c>
      <c r="AL11" s="288" t="s">
        <v>789</v>
      </c>
      <c r="AM11" s="234"/>
      <c r="AN11" s="233"/>
      <c r="AO11" s="233"/>
    </row>
    <row r="12" spans="1:42" s="230" customFormat="1" ht="409.6" customHeight="1" thickBot="1" x14ac:dyDescent="0.75">
      <c r="A12" s="274" t="s">
        <v>89</v>
      </c>
      <c r="B12" s="274" t="s">
        <v>59</v>
      </c>
      <c r="C12" s="274" t="s">
        <v>60</v>
      </c>
      <c r="D12" s="275" t="s">
        <v>90</v>
      </c>
      <c r="E12" s="295" t="s">
        <v>20</v>
      </c>
      <c r="F12" s="295" t="s">
        <v>21</v>
      </c>
      <c r="G12" s="284">
        <f t="shared" si="9"/>
        <v>0.9285714285714286</v>
      </c>
      <c r="H12" s="292">
        <f t="shared" si="11"/>
        <v>143</v>
      </c>
      <c r="I12" s="292">
        <f t="shared" si="11"/>
        <v>154</v>
      </c>
      <c r="J12" s="284">
        <f>+K12/L12</f>
        <v>0.85465116279069764</v>
      </c>
      <c r="K12" s="285">
        <f t="shared" si="0"/>
        <v>147</v>
      </c>
      <c r="L12" s="285">
        <f t="shared" si="0"/>
        <v>172</v>
      </c>
      <c r="M12" s="282">
        <f t="shared" si="1"/>
        <v>0.83333333333333337</v>
      </c>
      <c r="N12" s="283">
        <f>+'Metas 2018Actividad 1.3'!O6</f>
        <v>20</v>
      </c>
      <c r="O12" s="283">
        <f>+'Metas 2018Actividad 1.3'!P6</f>
        <v>24</v>
      </c>
      <c r="P12" s="284">
        <f t="shared" si="2"/>
        <v>0.61538461538461542</v>
      </c>
      <c r="Q12" s="283">
        <f>+'Metas 2018Actividad 1.3'!R6</f>
        <v>8</v>
      </c>
      <c r="R12" s="283">
        <f>+'Metas 2018Actividad 1.3'!S6</f>
        <v>13</v>
      </c>
      <c r="S12" s="286">
        <f t="shared" si="3"/>
        <v>1.0294117647058822</v>
      </c>
      <c r="T12" s="283">
        <f>+'Metas 2018Actividad 1.3'!U6</f>
        <v>35</v>
      </c>
      <c r="U12" s="283">
        <f>+'Metas 2018Actividad 1.3'!V6</f>
        <v>34</v>
      </c>
      <c r="V12" s="287">
        <f t="shared" si="4"/>
        <v>1</v>
      </c>
      <c r="W12" s="283">
        <f>+'Metas 2018Actividad 1.3'!X6</f>
        <v>35</v>
      </c>
      <c r="X12" s="283">
        <f>+'Metas 2018Actividad 1.3'!Y6</f>
        <v>35</v>
      </c>
      <c r="Y12" s="286">
        <f t="shared" si="5"/>
        <v>1</v>
      </c>
      <c r="Z12" s="283">
        <f>+'Metas 2018Actividad 1.3'!AA6</f>
        <v>45</v>
      </c>
      <c r="AA12" s="283">
        <f>+'Metas 2018Actividad 1.3'!AB6</f>
        <v>45</v>
      </c>
      <c r="AB12" s="284">
        <f t="shared" si="6"/>
        <v>0.94827586206896552</v>
      </c>
      <c r="AC12" s="283">
        <f>+'Metas 2018Actividad 1.3'!AD6</f>
        <v>55</v>
      </c>
      <c r="AD12" s="283">
        <f>+'Metas 2018Actividad 1.3'!AE6</f>
        <v>58</v>
      </c>
      <c r="AE12" s="286">
        <f t="shared" si="7"/>
        <v>0.84313725490196079</v>
      </c>
      <c r="AF12" s="283">
        <f>+'Metas 2018Actividad 1.3'!AG6</f>
        <v>43</v>
      </c>
      <c r="AG12" s="283">
        <f>+'Metas 2018Actividad 1.3'!AH6</f>
        <v>51</v>
      </c>
      <c r="AH12" s="284">
        <f t="shared" si="8"/>
        <v>0.74242424242424243</v>
      </c>
      <c r="AI12" s="283">
        <f>+'Metas 2018Actividad 1.3'!AJ6</f>
        <v>49</v>
      </c>
      <c r="AJ12" s="283">
        <f>+'Metas 2018Actividad 1.3'!AK6</f>
        <v>66</v>
      </c>
      <c r="AK12" s="288" t="s">
        <v>799</v>
      </c>
      <c r="AL12" s="288" t="s">
        <v>789</v>
      </c>
      <c r="AM12" s="234"/>
      <c r="AN12" s="233"/>
      <c r="AO12" s="233"/>
    </row>
    <row r="13" spans="1:42" s="230" customFormat="1" ht="408" customHeight="1" thickBot="1" x14ac:dyDescent="0.75">
      <c r="A13" s="274" t="s">
        <v>91</v>
      </c>
      <c r="B13" s="274" t="s">
        <v>65</v>
      </c>
      <c r="C13" s="274" t="s">
        <v>66</v>
      </c>
      <c r="D13" s="275" t="s">
        <v>92</v>
      </c>
      <c r="E13" s="295" t="s">
        <v>20</v>
      </c>
      <c r="F13" s="295" t="s">
        <v>21</v>
      </c>
      <c r="G13" s="289">
        <f t="shared" si="9"/>
        <v>0.99514563106796117</v>
      </c>
      <c r="H13" s="290">
        <f t="shared" si="11"/>
        <v>205</v>
      </c>
      <c r="I13" s="290">
        <f t="shared" si="11"/>
        <v>206</v>
      </c>
      <c r="J13" s="289">
        <f t="shared" si="12"/>
        <v>0.99038461538461542</v>
      </c>
      <c r="K13" s="285">
        <f t="shared" si="0"/>
        <v>206</v>
      </c>
      <c r="L13" s="285">
        <f t="shared" si="0"/>
        <v>208</v>
      </c>
      <c r="M13" s="289">
        <f t="shared" si="1"/>
        <v>0.94444444444444442</v>
      </c>
      <c r="N13" s="290">
        <f>+'Metas 2018Actividad 1.4'!O6</f>
        <v>34</v>
      </c>
      <c r="O13" s="290">
        <f>+'Metas 2018Actividad 1.4'!P6</f>
        <v>36</v>
      </c>
      <c r="P13" s="289">
        <f t="shared" si="2"/>
        <v>0.98305084745762716</v>
      </c>
      <c r="Q13" s="290">
        <f>+'Metas 2018Actividad 1.4'!R6</f>
        <v>58</v>
      </c>
      <c r="R13" s="290">
        <f>+'Metas 2018Actividad 1.4'!S6</f>
        <v>59</v>
      </c>
      <c r="S13" s="289">
        <f t="shared" si="3"/>
        <v>0.971830985915493</v>
      </c>
      <c r="T13" s="290">
        <f>+'Metas 2018Actividad 1.4'!U6</f>
        <v>69</v>
      </c>
      <c r="U13" s="290">
        <f>+'Metas 2018Actividad 1.4'!V6</f>
        <v>71</v>
      </c>
      <c r="V13" s="289">
        <f t="shared" si="4"/>
        <v>1.0169491525423728</v>
      </c>
      <c r="W13" s="290">
        <f>+'Metas 2018Actividad 1.4'!X6</f>
        <v>60</v>
      </c>
      <c r="X13" s="290">
        <f>+'Metas 2018Actividad 1.4'!Y6</f>
        <v>59</v>
      </c>
      <c r="Y13" s="291">
        <f t="shared" si="5"/>
        <v>0.98148148148148151</v>
      </c>
      <c r="Z13" s="290">
        <f>+'Metas 2018Actividad 1.4'!AA6</f>
        <v>53</v>
      </c>
      <c r="AA13" s="290">
        <f>+'Metas 2018Actividad 1.4'!AB6</f>
        <v>54</v>
      </c>
      <c r="AB13" s="289">
        <f t="shared" si="6"/>
        <v>0.97916666666666663</v>
      </c>
      <c r="AC13" s="290">
        <f>+'Metas 2018Actividad 1.4'!AD6</f>
        <v>47</v>
      </c>
      <c r="AD13" s="290">
        <f>+'Metas 2018Actividad 1.4'!AE6</f>
        <v>48</v>
      </c>
      <c r="AE13" s="291">
        <f t="shared" si="7"/>
        <v>1.0888888888888888</v>
      </c>
      <c r="AF13" s="290">
        <f>+'Metas 2018Actividad 1.4'!AG6</f>
        <v>49</v>
      </c>
      <c r="AG13" s="290">
        <f>+'Metas 2018Actividad 1.4'!AH6</f>
        <v>45</v>
      </c>
      <c r="AH13" s="289">
        <f t="shared" si="8"/>
        <v>0.97619047619047616</v>
      </c>
      <c r="AI13" s="290">
        <f>+'Metas 2018Actividad 1.4'!AJ6</f>
        <v>41</v>
      </c>
      <c r="AJ13" s="290">
        <f>+'Metas 2018Actividad 1.4'!AK6</f>
        <v>42</v>
      </c>
      <c r="AK13" s="288" t="s">
        <v>796</v>
      </c>
      <c r="AL13" s="288" t="s">
        <v>790</v>
      </c>
      <c r="AM13" s="234"/>
      <c r="AN13" s="233"/>
      <c r="AO13" s="233"/>
    </row>
    <row r="14" spans="1:42" s="230" customFormat="1" ht="321.75" customHeight="1" thickBot="1" x14ac:dyDescent="0.75">
      <c r="A14" s="274" t="s">
        <v>72</v>
      </c>
      <c r="B14" s="274" t="s">
        <v>73</v>
      </c>
      <c r="C14" s="274" t="s">
        <v>74</v>
      </c>
      <c r="D14" s="275" t="s">
        <v>75</v>
      </c>
      <c r="E14" s="295" t="s">
        <v>20</v>
      </c>
      <c r="F14" s="295" t="s">
        <v>21</v>
      </c>
      <c r="G14" s="284">
        <f t="shared" si="9"/>
        <v>0.62857142857142856</v>
      </c>
      <c r="H14" s="292">
        <f t="shared" si="11"/>
        <v>22</v>
      </c>
      <c r="I14" s="292">
        <f t="shared" si="11"/>
        <v>35</v>
      </c>
      <c r="J14" s="284">
        <f t="shared" si="12"/>
        <v>0.62857142857142856</v>
      </c>
      <c r="K14" s="285">
        <f t="shared" si="0"/>
        <v>22</v>
      </c>
      <c r="L14" s="285">
        <f t="shared" si="0"/>
        <v>35</v>
      </c>
      <c r="M14" s="284">
        <f t="shared" si="1"/>
        <v>0.62857142857142856</v>
      </c>
      <c r="N14" s="292">
        <f>+'Metas 2018 Actividad 2.1'!O6</f>
        <v>22</v>
      </c>
      <c r="O14" s="292">
        <f>+'Metas 2018 Actividad 2.1'!P6</f>
        <v>35</v>
      </c>
      <c r="P14" s="284">
        <f t="shared" si="2"/>
        <v>0.62857142857142856</v>
      </c>
      <c r="Q14" s="292">
        <f>+'Metas 2018 Actividad 2.1'!R6</f>
        <v>22</v>
      </c>
      <c r="R14" s="292">
        <f>+'Metas 2018 Actividad 2.1'!S6</f>
        <v>35</v>
      </c>
      <c r="S14" s="287" t="e">
        <f t="shared" si="3"/>
        <v>#DIV/0!</v>
      </c>
      <c r="T14" s="292">
        <f>+'Metas 2018 Actividad 2.1'!U6</f>
        <v>0</v>
      </c>
      <c r="U14" s="292">
        <f>+'Metas 2018 Actividad 2.1'!V6</f>
        <v>0</v>
      </c>
      <c r="V14" s="287" t="e">
        <f t="shared" si="4"/>
        <v>#DIV/0!</v>
      </c>
      <c r="W14" s="292">
        <f>+'Metas 2018 Actividad 2.1'!X6</f>
        <v>0</v>
      </c>
      <c r="X14" s="292">
        <f>+'Metas 2018 Actividad 2.1'!Y6</f>
        <v>0</v>
      </c>
      <c r="Y14" s="287" t="e">
        <f t="shared" si="5"/>
        <v>#DIV/0!</v>
      </c>
      <c r="Z14" s="292">
        <f>+'Metas 2018 Actividad 2.1'!AA6</f>
        <v>0</v>
      </c>
      <c r="AA14" s="292">
        <f>+'Metas 2018 Actividad 2.1'!AB6</f>
        <v>0</v>
      </c>
      <c r="AB14" s="284" t="e">
        <f t="shared" si="6"/>
        <v>#DIV/0!</v>
      </c>
      <c r="AC14" s="292">
        <f>+'Metas 2018 Actividad 2.1'!AD6</f>
        <v>0</v>
      </c>
      <c r="AD14" s="292">
        <f>+'Metas 2018 Actividad 2.1'!AE6</f>
        <v>0</v>
      </c>
      <c r="AE14" s="287" t="e">
        <f t="shared" si="7"/>
        <v>#DIV/0!</v>
      </c>
      <c r="AF14" s="292">
        <f>+'Metas 2018 Actividad 2.1'!AG6</f>
        <v>0</v>
      </c>
      <c r="AG14" s="292">
        <f>+'Metas 2018 Actividad 2.1'!AH6</f>
        <v>0</v>
      </c>
      <c r="AH14" s="284" t="e">
        <f t="shared" si="8"/>
        <v>#DIV/0!</v>
      </c>
      <c r="AI14" s="292">
        <f>+'Metas 2018 Actividad 2.1'!AJ6</f>
        <v>0</v>
      </c>
      <c r="AJ14" s="292">
        <f>+'Metas 2018 Actividad 2.1'!AK6</f>
        <v>0</v>
      </c>
      <c r="AK14" s="288" t="s">
        <v>797</v>
      </c>
      <c r="AL14" s="288" t="s">
        <v>788</v>
      </c>
      <c r="AM14" s="234"/>
      <c r="AN14" s="233"/>
      <c r="AO14" s="233"/>
    </row>
    <row r="15" spans="1:42" ht="63.6" x14ac:dyDescent="1.1499999999999999">
      <c r="G15" s="122"/>
      <c r="AK15" s="108"/>
    </row>
  </sheetData>
  <mergeCells count="5">
    <mergeCell ref="G4:L4"/>
    <mergeCell ref="M4:R4"/>
    <mergeCell ref="S4:X4"/>
    <mergeCell ref="Y4:AD4"/>
    <mergeCell ref="AE4:AJ4"/>
  </mergeCells>
  <printOptions horizontalCentered="1" verticalCentered="1"/>
  <pageMargins left="0.51181102362204722" right="0.11811023622047245" top="0.35433070866141736" bottom="0.35433070866141736" header="0.31496062992125984" footer="0.31496062992125984"/>
  <pageSetup paperSize="5" scale="11" orientation="landscape" r:id="rId1"/>
  <colBreaks count="1" manualBreakCount="1">
    <brk id="38" max="13"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K110"/>
  <sheetViews>
    <sheetView topLeftCell="D1" zoomScale="40" zoomScaleNormal="40" workbookViewId="0">
      <pane ySplit="1" topLeftCell="A2" activePane="bottomLeft" state="frozen"/>
      <selection activeCell="P24" sqref="P24"/>
      <selection pane="bottomLeft" activeCell="J12" sqref="J12"/>
    </sheetView>
  </sheetViews>
  <sheetFormatPr baseColWidth="10" defaultColWidth="11.44140625" defaultRowHeight="14.4" x14ac:dyDescent="0.3"/>
  <cols>
    <col min="1" max="1" width="22.109375" style="1" hidden="1" customWidth="1"/>
    <col min="2" max="2" width="25.5546875" style="1" customWidth="1"/>
    <col min="3" max="3" width="31.6640625" style="1" customWidth="1"/>
    <col min="4" max="4" width="60.33203125" style="1" customWidth="1"/>
    <col min="5" max="5" width="60" style="1" customWidth="1"/>
    <col min="6" max="6" width="55.6640625" style="1" customWidth="1"/>
    <col min="7" max="7" width="27.44140625" style="1" customWidth="1"/>
    <col min="8" max="13" width="29.109375" style="2" customWidth="1"/>
    <col min="14" max="14" width="29.109375" style="1" customWidth="1"/>
    <col min="15" max="16" width="53.44140625" style="1" customWidth="1"/>
    <col min="17" max="18" width="29.109375" style="1" customWidth="1"/>
    <col min="19" max="19" width="117" style="1" bestFit="1" customWidth="1"/>
    <col min="20" max="20" width="33.44140625" style="1" customWidth="1"/>
    <col min="21" max="22" width="53.44140625" style="1" customWidth="1"/>
    <col min="23" max="24" width="29.109375" style="1" customWidth="1"/>
    <col min="25" max="25" width="38.33203125" style="1" customWidth="1"/>
    <col min="26" max="26" width="29.6640625" style="1" customWidth="1"/>
    <col min="27" max="27" width="44.109375" style="1" customWidth="1"/>
    <col min="28" max="28" width="52.44140625" style="1" customWidth="1"/>
    <col min="29" max="29" width="29.6640625" style="1" customWidth="1"/>
    <col min="30" max="30" width="35.44140625" style="1" customWidth="1"/>
    <col min="31" max="31" width="97.33203125" style="1" bestFit="1" customWidth="1"/>
    <col min="32" max="32" width="29.109375" style="1" customWidth="1"/>
    <col min="33" max="33" width="72" style="1" bestFit="1" customWidth="1"/>
    <col min="34" max="34" width="69.44140625" style="1" bestFit="1" customWidth="1"/>
    <col min="35" max="37" width="29.109375" style="1" customWidth="1"/>
    <col min="38" max="16384" width="11.44140625" style="1"/>
  </cols>
  <sheetData>
    <row r="3" spans="1:37" ht="30.6" thickBot="1" x14ac:dyDescent="0.35">
      <c r="A3" s="334" t="s">
        <v>93</v>
      </c>
      <c r="B3" s="334"/>
      <c r="C3" s="334"/>
      <c r="D3" s="334"/>
      <c r="E3" s="334"/>
      <c r="F3" s="334"/>
      <c r="G3" s="334"/>
      <c r="H3" s="334"/>
      <c r="I3" s="334"/>
      <c r="J3" s="334"/>
      <c r="K3" s="334"/>
      <c r="L3" s="334"/>
      <c r="M3" s="334"/>
    </row>
    <row r="4" spans="1:37" ht="46.8" thickBot="1" x14ac:dyDescent="0.9">
      <c r="A4" s="6"/>
      <c r="B4" s="6"/>
      <c r="C4" s="6"/>
      <c r="D4" s="6"/>
      <c r="E4" s="6"/>
      <c r="F4" s="6"/>
      <c r="G4" s="6"/>
      <c r="H4" s="324" t="s">
        <v>0</v>
      </c>
      <c r="I4" s="325"/>
      <c r="J4" s="325"/>
      <c r="K4" s="325"/>
      <c r="L4" s="325"/>
      <c r="M4" s="329"/>
      <c r="N4" s="324" t="s">
        <v>1</v>
      </c>
      <c r="O4" s="325"/>
      <c r="P4" s="325"/>
      <c r="Q4" s="325"/>
      <c r="R4" s="325"/>
      <c r="S4" s="329"/>
      <c r="T4" s="324" t="s">
        <v>2</v>
      </c>
      <c r="U4" s="325"/>
      <c r="V4" s="325"/>
      <c r="W4" s="325"/>
      <c r="X4" s="325"/>
      <c r="Y4" s="329"/>
      <c r="Z4" s="324" t="s">
        <v>3</v>
      </c>
      <c r="AA4" s="325"/>
      <c r="AB4" s="325"/>
      <c r="AC4" s="325"/>
      <c r="AD4" s="325"/>
      <c r="AE4" s="329"/>
      <c r="AF4" s="324" t="s">
        <v>4</v>
      </c>
      <c r="AG4" s="325"/>
      <c r="AH4" s="325"/>
      <c r="AI4" s="325"/>
      <c r="AJ4" s="325"/>
      <c r="AK4" s="329"/>
    </row>
    <row r="5" spans="1:37" ht="128.25" customHeight="1" x14ac:dyDescent="0.3">
      <c r="A5" s="7" t="s">
        <v>5</v>
      </c>
      <c r="B5" s="8" t="s">
        <v>6</v>
      </c>
      <c r="C5" s="8" t="s">
        <v>7</v>
      </c>
      <c r="D5" s="8" t="s">
        <v>8</v>
      </c>
      <c r="E5" s="8" t="s">
        <v>9</v>
      </c>
      <c r="F5" s="9" t="s">
        <v>10</v>
      </c>
      <c r="G5" s="8" t="s">
        <v>11</v>
      </c>
      <c r="H5" s="10" t="s">
        <v>12</v>
      </c>
      <c r="I5" s="10" t="s">
        <v>13</v>
      </c>
      <c r="J5" s="10" t="s">
        <v>14</v>
      </c>
      <c r="K5" s="10" t="s">
        <v>15</v>
      </c>
      <c r="L5" s="10" t="s">
        <v>16</v>
      </c>
      <c r="M5" s="10" t="s">
        <v>17</v>
      </c>
      <c r="N5" s="10" t="s">
        <v>12</v>
      </c>
      <c r="O5" s="10" t="s">
        <v>13</v>
      </c>
      <c r="P5" s="10" t="s">
        <v>14</v>
      </c>
      <c r="Q5" s="10" t="s">
        <v>15</v>
      </c>
      <c r="R5" s="10" t="s">
        <v>16</v>
      </c>
      <c r="S5" s="10" t="s">
        <v>17</v>
      </c>
      <c r="T5" s="10" t="s">
        <v>12</v>
      </c>
      <c r="U5" s="10" t="s">
        <v>13</v>
      </c>
      <c r="V5" s="10" t="s">
        <v>14</v>
      </c>
      <c r="W5" s="10" t="s">
        <v>15</v>
      </c>
      <c r="X5" s="10" t="s">
        <v>16</v>
      </c>
      <c r="Y5" s="10" t="s">
        <v>17</v>
      </c>
      <c r="Z5" s="10" t="s">
        <v>12</v>
      </c>
      <c r="AA5" s="10" t="s">
        <v>13</v>
      </c>
      <c r="AB5" s="10" t="s">
        <v>14</v>
      </c>
      <c r="AC5" s="10" t="s">
        <v>15</v>
      </c>
      <c r="AD5" s="10" t="s">
        <v>16</v>
      </c>
      <c r="AE5" s="10" t="s">
        <v>17</v>
      </c>
      <c r="AF5" s="10" t="s">
        <v>12</v>
      </c>
      <c r="AG5" s="10" t="s">
        <v>13</v>
      </c>
      <c r="AH5" s="10" t="s">
        <v>14</v>
      </c>
      <c r="AI5" s="10" t="s">
        <v>15</v>
      </c>
      <c r="AJ5" s="10" t="s">
        <v>16</v>
      </c>
      <c r="AK5" s="10" t="s">
        <v>17</v>
      </c>
    </row>
    <row r="6" spans="1:37" ht="260.25" customHeight="1" x14ac:dyDescent="0.3">
      <c r="A6" s="11" t="s">
        <v>18</v>
      </c>
      <c r="B6" s="11" t="s">
        <v>64</v>
      </c>
      <c r="C6" s="11" t="s">
        <v>125</v>
      </c>
      <c r="D6" s="11" t="s">
        <v>126</v>
      </c>
      <c r="E6" s="11" t="s">
        <v>127</v>
      </c>
      <c r="F6" s="12" t="s">
        <v>20</v>
      </c>
      <c r="G6" s="12" t="s">
        <v>21</v>
      </c>
      <c r="H6" s="13">
        <f>(I6/J6)</f>
        <v>0.99514563106796117</v>
      </c>
      <c r="I6" s="14">
        <f>+O6+U6+AA6+AG6</f>
        <v>205</v>
      </c>
      <c r="J6" s="14">
        <f>+P6+V6+AB6+AH6</f>
        <v>206</v>
      </c>
      <c r="K6" s="13">
        <f>(L6/M6)</f>
        <v>0.99038461538461542</v>
      </c>
      <c r="L6" s="14">
        <f>+R6+X6+AD6+AJ6</f>
        <v>206</v>
      </c>
      <c r="M6" s="14">
        <f>+S6+Y6+AE6+AK6</f>
        <v>208</v>
      </c>
      <c r="N6" s="13">
        <f>(O6/P6)</f>
        <v>0.94444444444444442</v>
      </c>
      <c r="O6" s="14">
        <v>34</v>
      </c>
      <c r="P6" s="14">
        <v>36</v>
      </c>
      <c r="Q6" s="13">
        <f>(R6/S6)</f>
        <v>0.98305084745762716</v>
      </c>
      <c r="R6" s="14">
        <f>+O11</f>
        <v>58</v>
      </c>
      <c r="S6" s="14">
        <f>+P11</f>
        <v>59</v>
      </c>
      <c r="T6" s="13">
        <f>(U6/V6)</f>
        <v>0.971830985915493</v>
      </c>
      <c r="U6" s="14">
        <v>69</v>
      </c>
      <c r="V6" s="14">
        <v>71</v>
      </c>
      <c r="W6" s="13">
        <f>(X6/Y6)</f>
        <v>1.0169491525423728</v>
      </c>
      <c r="X6" s="14">
        <f>+U11</f>
        <v>60</v>
      </c>
      <c r="Y6" s="14">
        <f>+V11</f>
        <v>59</v>
      </c>
      <c r="Z6" s="13">
        <f>(AA6/AB6)</f>
        <v>0.98148148148148151</v>
      </c>
      <c r="AA6" s="14">
        <v>53</v>
      </c>
      <c r="AB6" s="14">
        <v>54</v>
      </c>
      <c r="AC6" s="13">
        <f>(AD6/AE6)</f>
        <v>0.97916666666666663</v>
      </c>
      <c r="AD6" s="14">
        <f>+AA11</f>
        <v>47</v>
      </c>
      <c r="AE6" s="14">
        <f>+AB11</f>
        <v>48</v>
      </c>
      <c r="AF6" s="13">
        <f>(AG6/AH6)</f>
        <v>1.0888888888888888</v>
      </c>
      <c r="AG6" s="14">
        <v>49</v>
      </c>
      <c r="AH6" s="14">
        <v>45</v>
      </c>
      <c r="AI6" s="13">
        <f>(AJ6/AK6)</f>
        <v>0.97619047619047616</v>
      </c>
      <c r="AJ6" s="14">
        <f>+AG11</f>
        <v>41</v>
      </c>
      <c r="AK6" s="14">
        <f>+AH11</f>
        <v>42</v>
      </c>
    </row>
    <row r="8" spans="1:37" s="15" customFormat="1" ht="24" thickBot="1" x14ac:dyDescent="0.5">
      <c r="H8" s="16"/>
      <c r="I8" s="16"/>
      <c r="J8" s="16"/>
      <c r="K8" s="16"/>
      <c r="L8" s="16"/>
      <c r="M8" s="16"/>
    </row>
    <row r="9" spans="1:37" s="15" customFormat="1" ht="70.8" thickTop="1" x14ac:dyDescent="0.45">
      <c r="J9" s="16"/>
      <c r="K9" s="16"/>
      <c r="L9" s="16"/>
      <c r="M9" s="16"/>
      <c r="N9" s="79"/>
      <c r="O9" s="80" t="s">
        <v>67</v>
      </c>
      <c r="P9" s="80" t="s">
        <v>68</v>
      </c>
      <c r="Q9" s="80" t="s">
        <v>69</v>
      </c>
      <c r="R9" s="81" t="s">
        <v>70</v>
      </c>
      <c r="S9" s="80" t="s">
        <v>22</v>
      </c>
      <c r="T9" s="151"/>
      <c r="U9" s="153" t="s">
        <v>67</v>
      </c>
      <c r="V9" s="153" t="s">
        <v>68</v>
      </c>
      <c r="W9" s="153" t="s">
        <v>69</v>
      </c>
      <c r="X9" s="154" t="s">
        <v>70</v>
      </c>
      <c r="Y9" s="155" t="s">
        <v>22</v>
      </c>
      <c r="Z9" s="138"/>
      <c r="AA9" s="80" t="s">
        <v>67</v>
      </c>
      <c r="AB9" s="80" t="s">
        <v>68</v>
      </c>
      <c r="AC9" s="80" t="s">
        <v>69</v>
      </c>
      <c r="AD9" s="81" t="s">
        <v>70</v>
      </c>
      <c r="AE9" s="80" t="s">
        <v>22</v>
      </c>
      <c r="AF9" s="79"/>
      <c r="AG9" s="80" t="s">
        <v>67</v>
      </c>
      <c r="AH9" s="80" t="s">
        <v>68</v>
      </c>
      <c r="AI9" s="80" t="s">
        <v>69</v>
      </c>
      <c r="AJ9" s="81" t="s">
        <v>70</v>
      </c>
      <c r="AK9" s="82" t="s">
        <v>22</v>
      </c>
    </row>
    <row r="10" spans="1:37" s="15" customFormat="1" ht="70.5" customHeight="1" x14ac:dyDescent="0.45">
      <c r="J10" s="16"/>
      <c r="K10" s="16"/>
      <c r="L10" s="16"/>
      <c r="M10" s="16"/>
      <c r="N10" s="83" t="s">
        <v>23</v>
      </c>
      <c r="O10" s="84" t="s">
        <v>24</v>
      </c>
      <c r="P10" s="84" t="s">
        <v>24</v>
      </c>
      <c r="Q10" s="85"/>
      <c r="R10" s="85"/>
      <c r="S10" s="87" t="s">
        <v>71</v>
      </c>
      <c r="T10" s="156" t="s">
        <v>23</v>
      </c>
      <c r="U10" s="84" t="s">
        <v>24</v>
      </c>
      <c r="V10" s="84" t="s">
        <v>24</v>
      </c>
      <c r="W10" s="85"/>
      <c r="X10" s="85"/>
      <c r="Y10" s="173" t="s">
        <v>71</v>
      </c>
      <c r="Z10" s="84" t="s">
        <v>23</v>
      </c>
      <c r="AA10" s="84" t="s">
        <v>24</v>
      </c>
      <c r="AB10" s="84" t="s">
        <v>24</v>
      </c>
      <c r="AC10" s="85"/>
      <c r="AD10" s="85"/>
      <c r="AE10" s="87" t="s">
        <v>71</v>
      </c>
      <c r="AF10" s="83" t="s">
        <v>23</v>
      </c>
      <c r="AG10" s="84" t="s">
        <v>24</v>
      </c>
      <c r="AH10" s="84" t="s">
        <v>24</v>
      </c>
      <c r="AI10" s="85"/>
      <c r="AJ10" s="85"/>
      <c r="AK10" s="86" t="s">
        <v>71</v>
      </c>
    </row>
    <row r="11" spans="1:37" s="15" customFormat="1" ht="61.2" x14ac:dyDescent="1.1000000000000001">
      <c r="J11" s="2"/>
      <c r="K11" s="2"/>
      <c r="L11" s="16"/>
      <c r="M11" s="16"/>
      <c r="N11" s="83"/>
      <c r="O11" s="88">
        <f>COUNTA(O12:O71)</f>
        <v>58</v>
      </c>
      <c r="P11" s="88">
        <f>COUNTA(P12:P71)</f>
        <v>59</v>
      </c>
      <c r="Q11" s="85"/>
      <c r="R11" s="85"/>
      <c r="S11" s="84"/>
      <c r="T11" s="156"/>
      <c r="U11" s="88">
        <f>COUNTA(U12:U102)</f>
        <v>60</v>
      </c>
      <c r="V11" s="88">
        <f>COUNTA(V12:V102)</f>
        <v>59</v>
      </c>
      <c r="W11" s="85"/>
      <c r="X11" s="85"/>
      <c r="Y11" s="157"/>
      <c r="AA11" s="88">
        <f>COUNTA(AA12:AA100)</f>
        <v>47</v>
      </c>
      <c r="AB11" s="88">
        <f>COUNTA(AB12:AB100)</f>
        <v>48</v>
      </c>
      <c r="AF11" s="83"/>
      <c r="AG11" s="88">
        <f>COUNTA(AG12:AG98)</f>
        <v>41</v>
      </c>
      <c r="AH11" s="88">
        <f>COUNTA(AH12:AH98)</f>
        <v>42</v>
      </c>
      <c r="AI11" s="84"/>
      <c r="AJ11" s="84"/>
      <c r="AK11" s="89"/>
    </row>
    <row r="12" spans="1:37" s="15" customFormat="1" ht="91.2" x14ac:dyDescent="0.45">
      <c r="J12" s="2"/>
      <c r="K12" s="2"/>
      <c r="L12" s="16"/>
      <c r="M12" s="16"/>
      <c r="N12" s="90" t="s">
        <v>131</v>
      </c>
      <c r="O12" s="91"/>
      <c r="P12" s="91" t="s">
        <v>138</v>
      </c>
      <c r="Q12" s="92">
        <v>43185</v>
      </c>
      <c r="R12" s="92"/>
      <c r="S12" s="137" t="s">
        <v>139</v>
      </c>
      <c r="T12" s="146" t="s">
        <v>317</v>
      </c>
      <c r="U12" s="91" t="s">
        <v>328</v>
      </c>
      <c r="V12" s="91" t="s">
        <v>328</v>
      </c>
      <c r="W12" s="215">
        <v>43272</v>
      </c>
      <c r="X12" s="215">
        <v>43277</v>
      </c>
      <c r="Y12" s="214" t="s">
        <v>327</v>
      </c>
      <c r="Z12" s="96" t="s">
        <v>249</v>
      </c>
      <c r="AA12" s="28">
        <v>272894</v>
      </c>
      <c r="AB12" s="28">
        <v>272894</v>
      </c>
      <c r="AC12" s="24">
        <v>43339</v>
      </c>
      <c r="AD12" s="36">
        <v>43339</v>
      </c>
      <c r="AE12" s="37"/>
      <c r="AF12" s="225" t="s">
        <v>185</v>
      </c>
      <c r="AG12" s="73" t="s">
        <v>642</v>
      </c>
      <c r="AH12" s="73" t="s">
        <v>642</v>
      </c>
      <c r="AI12" s="74">
        <v>43390</v>
      </c>
      <c r="AJ12" s="74">
        <v>43390</v>
      </c>
      <c r="AK12" s="260" t="s">
        <v>643</v>
      </c>
    </row>
    <row r="13" spans="1:37" s="15" customFormat="1" ht="91.2" x14ac:dyDescent="0.45">
      <c r="J13" s="2"/>
      <c r="K13" s="2"/>
      <c r="L13" s="16"/>
      <c r="M13" s="16"/>
      <c r="N13" s="90" t="s">
        <v>131</v>
      </c>
      <c r="O13" s="91" t="s">
        <v>140</v>
      </c>
      <c r="P13" s="91" t="s">
        <v>140</v>
      </c>
      <c r="Q13" s="92">
        <v>43126</v>
      </c>
      <c r="R13" s="92">
        <v>43137</v>
      </c>
      <c r="S13" s="137" t="s">
        <v>139</v>
      </c>
      <c r="T13" s="146" t="s">
        <v>325</v>
      </c>
      <c r="U13" s="91" t="s">
        <v>326</v>
      </c>
      <c r="V13" s="91" t="s">
        <v>326</v>
      </c>
      <c r="W13" s="215">
        <v>43230</v>
      </c>
      <c r="X13" s="215">
        <v>43234</v>
      </c>
      <c r="Y13" s="214" t="s">
        <v>327</v>
      </c>
      <c r="Z13" s="96" t="s">
        <v>249</v>
      </c>
      <c r="AA13" s="28">
        <v>292533</v>
      </c>
      <c r="AB13" s="28">
        <v>292533</v>
      </c>
      <c r="AC13" s="24">
        <v>43318</v>
      </c>
      <c r="AD13" s="36">
        <v>43318</v>
      </c>
      <c r="AE13" s="37"/>
      <c r="AF13" s="225" t="s">
        <v>185</v>
      </c>
      <c r="AG13" s="73" t="s">
        <v>644</v>
      </c>
      <c r="AH13" s="73" t="s">
        <v>644</v>
      </c>
      <c r="AI13" s="74">
        <v>43412</v>
      </c>
      <c r="AJ13" s="74">
        <v>43417</v>
      </c>
      <c r="AK13" s="260" t="s">
        <v>643</v>
      </c>
    </row>
    <row r="14" spans="1:37" s="15" customFormat="1" ht="91.2" x14ac:dyDescent="0.45">
      <c r="J14" s="2"/>
      <c r="K14" s="2"/>
      <c r="L14" s="16"/>
      <c r="M14" s="16"/>
      <c r="N14" s="90" t="s">
        <v>131</v>
      </c>
      <c r="O14" s="91" t="s">
        <v>141</v>
      </c>
      <c r="P14" s="91" t="s">
        <v>141</v>
      </c>
      <c r="Q14" s="92">
        <v>43174</v>
      </c>
      <c r="R14" s="92">
        <v>43187</v>
      </c>
      <c r="S14" s="137" t="s">
        <v>139</v>
      </c>
      <c r="T14" s="146" t="s">
        <v>325</v>
      </c>
      <c r="U14" s="91" t="s">
        <v>326</v>
      </c>
      <c r="V14" s="91" t="s">
        <v>326</v>
      </c>
      <c r="W14" s="215">
        <v>43230</v>
      </c>
      <c r="X14" s="215">
        <v>43234</v>
      </c>
      <c r="Y14" s="214" t="s">
        <v>327</v>
      </c>
      <c r="Z14" s="96" t="s">
        <v>249</v>
      </c>
      <c r="AA14" s="28">
        <v>292534</v>
      </c>
      <c r="AB14" s="28">
        <v>292534</v>
      </c>
      <c r="AC14" s="24">
        <v>43318</v>
      </c>
      <c r="AD14" s="36">
        <v>43318</v>
      </c>
      <c r="AE14" s="37"/>
      <c r="AF14" s="225" t="s">
        <v>174</v>
      </c>
      <c r="AG14" s="73" t="s">
        <v>645</v>
      </c>
      <c r="AH14" s="73" t="s">
        <v>645</v>
      </c>
      <c r="AI14" s="74">
        <v>43398</v>
      </c>
      <c r="AJ14" s="74">
        <v>43432</v>
      </c>
      <c r="AK14" s="260" t="s">
        <v>387</v>
      </c>
    </row>
    <row r="15" spans="1:37" s="15" customFormat="1" ht="91.2" x14ac:dyDescent="0.45">
      <c r="J15" s="2"/>
      <c r="K15" s="2"/>
      <c r="L15" s="16"/>
      <c r="M15" s="16"/>
      <c r="N15" s="90" t="s">
        <v>131</v>
      </c>
      <c r="O15" s="91" t="s">
        <v>142</v>
      </c>
      <c r="P15" s="91" t="s">
        <v>142</v>
      </c>
      <c r="Q15" s="92">
        <v>43174</v>
      </c>
      <c r="R15" s="92">
        <v>43187</v>
      </c>
      <c r="S15" s="137" t="s">
        <v>139</v>
      </c>
      <c r="T15" s="146" t="s">
        <v>297</v>
      </c>
      <c r="U15" s="91" t="s">
        <v>329</v>
      </c>
      <c r="V15" s="91" t="s">
        <v>329</v>
      </c>
      <c r="W15" s="215">
        <v>43280</v>
      </c>
      <c r="X15" s="215">
        <v>43284</v>
      </c>
      <c r="Y15" s="214" t="s">
        <v>331</v>
      </c>
      <c r="Z15" s="96" t="s">
        <v>249</v>
      </c>
      <c r="AA15" s="28">
        <v>292545</v>
      </c>
      <c r="AB15" s="28">
        <v>292545</v>
      </c>
      <c r="AC15" s="24">
        <v>43318</v>
      </c>
      <c r="AD15" s="36">
        <v>43318</v>
      </c>
      <c r="AE15" s="37"/>
      <c r="AF15" s="225" t="s">
        <v>174</v>
      </c>
      <c r="AG15" s="73" t="s">
        <v>645</v>
      </c>
      <c r="AH15" s="73" t="s">
        <v>645</v>
      </c>
      <c r="AI15" s="74">
        <v>43440</v>
      </c>
      <c r="AJ15" s="74">
        <v>43441</v>
      </c>
      <c r="AK15" s="260" t="s">
        <v>532</v>
      </c>
    </row>
    <row r="16" spans="1:37" s="15" customFormat="1" ht="91.2" x14ac:dyDescent="0.45">
      <c r="J16" s="2"/>
      <c r="K16" s="2"/>
      <c r="L16" s="16"/>
      <c r="M16" s="16"/>
      <c r="N16" s="90" t="s">
        <v>146</v>
      </c>
      <c r="O16" s="91">
        <v>272296</v>
      </c>
      <c r="P16" s="91">
        <v>272296</v>
      </c>
      <c r="Q16" s="92">
        <v>43175</v>
      </c>
      <c r="R16" s="92">
        <v>43181</v>
      </c>
      <c r="S16" s="137" t="s">
        <v>147</v>
      </c>
      <c r="T16" s="146" t="s">
        <v>303</v>
      </c>
      <c r="U16" s="91" t="s">
        <v>330</v>
      </c>
      <c r="V16" s="91" t="s">
        <v>330</v>
      </c>
      <c r="W16" s="215">
        <v>43193</v>
      </c>
      <c r="X16" s="215">
        <v>43196</v>
      </c>
      <c r="Y16" s="214" t="s">
        <v>331</v>
      </c>
      <c r="Z16" s="96" t="s">
        <v>249</v>
      </c>
      <c r="AA16" s="28">
        <v>265667</v>
      </c>
      <c r="AB16" s="28">
        <v>265667</v>
      </c>
      <c r="AC16" s="24">
        <v>43342</v>
      </c>
      <c r="AD16" s="36">
        <v>43342</v>
      </c>
      <c r="AE16" s="37"/>
      <c r="AF16" s="225" t="s">
        <v>174</v>
      </c>
      <c r="AG16" s="73" t="s">
        <v>646</v>
      </c>
      <c r="AH16" s="73" t="s">
        <v>646</v>
      </c>
      <c r="AI16" s="74">
        <v>43374</v>
      </c>
      <c r="AJ16" s="74">
        <v>43389</v>
      </c>
      <c r="AK16" s="260" t="s">
        <v>387</v>
      </c>
    </row>
    <row r="17" spans="10:37" s="15" customFormat="1" ht="91.2" x14ac:dyDescent="0.45">
      <c r="J17" s="2"/>
      <c r="K17" s="2"/>
      <c r="L17" s="16"/>
      <c r="M17" s="16"/>
      <c r="N17" s="90" t="s">
        <v>146</v>
      </c>
      <c r="O17" s="91">
        <v>291027</v>
      </c>
      <c r="P17" s="91">
        <v>291027</v>
      </c>
      <c r="Q17" s="92">
        <v>43160</v>
      </c>
      <c r="R17" s="92">
        <v>43166</v>
      </c>
      <c r="S17" s="137" t="s">
        <v>147</v>
      </c>
      <c r="T17" s="146" t="s">
        <v>303</v>
      </c>
      <c r="U17" s="91" t="s">
        <v>330</v>
      </c>
      <c r="V17" s="91" t="s">
        <v>330</v>
      </c>
      <c r="W17" s="215">
        <v>43193</v>
      </c>
      <c r="X17" s="215">
        <v>43196</v>
      </c>
      <c r="Y17" s="214" t="s">
        <v>332</v>
      </c>
      <c r="Z17" s="96" t="s">
        <v>249</v>
      </c>
      <c r="AA17" s="28">
        <v>245838</v>
      </c>
      <c r="AB17" s="28">
        <v>245838</v>
      </c>
      <c r="AC17" s="24">
        <v>43339</v>
      </c>
      <c r="AD17" s="36">
        <v>43339</v>
      </c>
      <c r="AE17" s="72"/>
      <c r="AF17" s="225" t="s">
        <v>174</v>
      </c>
      <c r="AG17" s="73" t="s">
        <v>646</v>
      </c>
      <c r="AH17" s="73" t="s">
        <v>646</v>
      </c>
      <c r="AI17" s="74">
        <v>43390</v>
      </c>
      <c r="AJ17" s="74">
        <v>43392</v>
      </c>
      <c r="AK17" s="260" t="s">
        <v>532</v>
      </c>
    </row>
    <row r="18" spans="10:37" s="15" customFormat="1" ht="23.25" customHeight="1" x14ac:dyDescent="0.45">
      <c r="J18" s="2"/>
      <c r="K18" s="2"/>
      <c r="L18" s="16"/>
      <c r="M18" s="16"/>
      <c r="N18" s="90" t="s">
        <v>143</v>
      </c>
      <c r="O18" s="91">
        <v>246952</v>
      </c>
      <c r="P18" s="91">
        <v>246952</v>
      </c>
      <c r="Q18" s="92">
        <v>43153</v>
      </c>
      <c r="R18" s="92">
        <v>43159</v>
      </c>
      <c r="S18" s="137" t="s">
        <v>147</v>
      </c>
      <c r="T18" s="146"/>
      <c r="U18" s="91" t="s">
        <v>340</v>
      </c>
      <c r="V18" s="91" t="s">
        <v>340</v>
      </c>
      <c r="W18" s="215">
        <v>43203</v>
      </c>
      <c r="X18" s="167">
        <v>43206</v>
      </c>
      <c r="Y18" s="214" t="s">
        <v>332</v>
      </c>
      <c r="Z18" s="96" t="s">
        <v>249</v>
      </c>
      <c r="AA18" s="28">
        <v>292518</v>
      </c>
      <c r="AB18" s="28">
        <v>292518</v>
      </c>
      <c r="AC18" s="24">
        <v>43353</v>
      </c>
      <c r="AD18" s="36">
        <v>43353</v>
      </c>
      <c r="AE18" s="72"/>
      <c r="AF18" s="225" t="s">
        <v>174</v>
      </c>
      <c r="AG18" s="73" t="s">
        <v>647</v>
      </c>
      <c r="AH18" s="73" t="s">
        <v>647</v>
      </c>
      <c r="AI18" s="74">
        <v>43374</v>
      </c>
      <c r="AJ18" s="74">
        <v>43389</v>
      </c>
      <c r="AK18" s="260" t="s">
        <v>387</v>
      </c>
    </row>
    <row r="19" spans="10:37" s="15" customFormat="1" ht="23.25" customHeight="1" x14ac:dyDescent="0.45">
      <c r="J19" s="2"/>
      <c r="K19" s="2"/>
      <c r="L19" s="16"/>
      <c r="M19" s="16"/>
      <c r="N19" s="90" t="s">
        <v>160</v>
      </c>
      <c r="O19" s="91" t="s">
        <v>161</v>
      </c>
      <c r="P19" s="91" t="s">
        <v>161</v>
      </c>
      <c r="Q19" s="92">
        <v>43153</v>
      </c>
      <c r="R19" s="92">
        <v>43154</v>
      </c>
      <c r="S19" s="137" t="s">
        <v>162</v>
      </c>
      <c r="T19" s="171" t="s">
        <v>146</v>
      </c>
      <c r="U19" s="33" t="s">
        <v>357</v>
      </c>
      <c r="V19" s="33" t="s">
        <v>357</v>
      </c>
      <c r="W19" s="215">
        <v>43266</v>
      </c>
      <c r="X19" s="216">
        <v>43271</v>
      </c>
      <c r="Y19" s="214" t="s">
        <v>147</v>
      </c>
      <c r="Z19" s="97" t="s">
        <v>146</v>
      </c>
      <c r="AA19" s="75" t="s">
        <v>357</v>
      </c>
      <c r="AB19" s="75" t="s">
        <v>357</v>
      </c>
      <c r="AC19" s="41">
        <v>43343</v>
      </c>
      <c r="AD19" s="41">
        <v>43347</v>
      </c>
      <c r="AE19" s="26"/>
      <c r="AF19" s="225" t="s">
        <v>174</v>
      </c>
      <c r="AG19" s="73" t="s">
        <v>647</v>
      </c>
      <c r="AH19" s="73" t="s">
        <v>647</v>
      </c>
      <c r="AI19" s="74">
        <v>43389</v>
      </c>
      <c r="AJ19" s="74">
        <v>43391</v>
      </c>
      <c r="AK19" s="260" t="s">
        <v>532</v>
      </c>
    </row>
    <row r="20" spans="10:37" s="15" customFormat="1" ht="23.25" customHeight="1" x14ac:dyDescent="0.45">
      <c r="J20" s="2"/>
      <c r="K20" s="2"/>
      <c r="L20" s="16"/>
      <c r="M20" s="16"/>
      <c r="N20" s="90" t="s">
        <v>178</v>
      </c>
      <c r="O20" s="91">
        <v>275753</v>
      </c>
      <c r="P20" s="91">
        <v>275753</v>
      </c>
      <c r="Q20" s="92">
        <v>43174</v>
      </c>
      <c r="R20" s="92">
        <v>43179</v>
      </c>
      <c r="S20" s="137" t="s">
        <v>183</v>
      </c>
      <c r="T20" s="171" t="s">
        <v>144</v>
      </c>
      <c r="U20" s="33" t="s">
        <v>358</v>
      </c>
      <c r="V20" s="33" t="s">
        <v>358</v>
      </c>
      <c r="W20" s="215">
        <v>43255</v>
      </c>
      <c r="X20" s="167">
        <v>43263</v>
      </c>
      <c r="Y20" s="214" t="s">
        <v>147</v>
      </c>
      <c r="Z20" s="97" t="s">
        <v>144</v>
      </c>
      <c r="AA20" s="75" t="s">
        <v>506</v>
      </c>
      <c r="AB20" s="75" t="s">
        <v>506</v>
      </c>
      <c r="AC20" s="41">
        <v>43294</v>
      </c>
      <c r="AD20" s="41">
        <v>43305</v>
      </c>
      <c r="AE20" s="26" t="s">
        <v>507</v>
      </c>
      <c r="AF20" s="225" t="s">
        <v>179</v>
      </c>
      <c r="AG20" s="73" t="s">
        <v>648</v>
      </c>
      <c r="AH20" s="73" t="s">
        <v>648</v>
      </c>
      <c r="AI20" s="74">
        <v>43433</v>
      </c>
      <c r="AJ20" s="74">
        <v>43441</v>
      </c>
      <c r="AK20" s="260" t="s">
        <v>387</v>
      </c>
    </row>
    <row r="21" spans="10:37" s="15" customFormat="1" ht="23.25" customHeight="1" x14ac:dyDescent="0.45">
      <c r="J21" s="2"/>
      <c r="K21" s="2"/>
      <c r="L21" s="16"/>
      <c r="M21" s="16"/>
      <c r="N21" s="90" t="s">
        <v>165</v>
      </c>
      <c r="O21" s="91">
        <v>274605</v>
      </c>
      <c r="P21" s="91">
        <v>274605</v>
      </c>
      <c r="Q21" s="92">
        <v>43138</v>
      </c>
      <c r="R21" s="92">
        <v>43140</v>
      </c>
      <c r="S21" s="137" t="s">
        <v>184</v>
      </c>
      <c r="T21" s="171" t="s">
        <v>144</v>
      </c>
      <c r="U21" s="33" t="s">
        <v>359</v>
      </c>
      <c r="V21" s="33" t="s">
        <v>359</v>
      </c>
      <c r="W21" s="215">
        <v>43264</v>
      </c>
      <c r="X21" s="167">
        <v>43266</v>
      </c>
      <c r="Y21" s="214" t="s">
        <v>147</v>
      </c>
      <c r="Z21" s="97" t="s">
        <v>143</v>
      </c>
      <c r="AA21" s="75" t="s">
        <v>508</v>
      </c>
      <c r="AB21" s="75" t="s">
        <v>508</v>
      </c>
      <c r="AC21" s="41">
        <v>43306</v>
      </c>
      <c r="AD21" s="41">
        <v>43312</v>
      </c>
      <c r="AE21" s="26"/>
      <c r="AF21" s="225" t="s">
        <v>165</v>
      </c>
      <c r="AG21" s="73" t="s">
        <v>649</v>
      </c>
      <c r="AH21" s="73" t="s">
        <v>649</v>
      </c>
      <c r="AI21" s="74">
        <v>43419</v>
      </c>
      <c r="AJ21" s="74">
        <v>43427</v>
      </c>
      <c r="AK21" s="260" t="s">
        <v>533</v>
      </c>
    </row>
    <row r="22" spans="10:37" s="15" customFormat="1" ht="23.25" customHeight="1" x14ac:dyDescent="0.45">
      <c r="J22" s="2"/>
      <c r="K22" s="2"/>
      <c r="L22" s="16"/>
      <c r="M22" s="16"/>
      <c r="N22" s="90" t="s">
        <v>186</v>
      </c>
      <c r="O22" s="91" t="s">
        <v>187</v>
      </c>
      <c r="P22" s="91" t="s">
        <v>187</v>
      </c>
      <c r="Q22" s="92">
        <v>43144</v>
      </c>
      <c r="R22" s="92">
        <v>43146</v>
      </c>
      <c r="S22" s="137" t="s">
        <v>203</v>
      </c>
      <c r="T22" s="171" t="s">
        <v>143</v>
      </c>
      <c r="U22" s="33" t="s">
        <v>360</v>
      </c>
      <c r="V22" s="33" t="s">
        <v>360</v>
      </c>
      <c r="W22" s="167">
        <v>43250</v>
      </c>
      <c r="X22" s="167">
        <v>43264</v>
      </c>
      <c r="Y22" s="214" t="s">
        <v>147</v>
      </c>
      <c r="Z22" s="97" t="s">
        <v>143</v>
      </c>
      <c r="AA22" s="75" t="s">
        <v>508</v>
      </c>
      <c r="AB22" s="75" t="s">
        <v>508</v>
      </c>
      <c r="AC22" s="41">
        <v>43351</v>
      </c>
      <c r="AD22" s="41">
        <v>43356</v>
      </c>
      <c r="AE22" s="26" t="s">
        <v>507</v>
      </c>
      <c r="AF22" s="225" t="s">
        <v>165</v>
      </c>
      <c r="AG22" s="73" t="s">
        <v>650</v>
      </c>
      <c r="AH22" s="73" t="s">
        <v>650</v>
      </c>
      <c r="AI22" s="74">
        <v>43420</v>
      </c>
      <c r="AJ22" s="74">
        <v>43427</v>
      </c>
      <c r="AK22" s="260" t="s">
        <v>533</v>
      </c>
    </row>
    <row r="23" spans="10:37" s="15" customFormat="1" ht="91.2" x14ac:dyDescent="0.45">
      <c r="J23" s="2"/>
      <c r="K23" s="2"/>
      <c r="L23" s="16"/>
      <c r="M23" s="16"/>
      <c r="N23" s="90" t="s">
        <v>186</v>
      </c>
      <c r="O23" s="91" t="s">
        <v>187</v>
      </c>
      <c r="P23" s="91" t="s">
        <v>187</v>
      </c>
      <c r="Q23" s="92">
        <v>43144</v>
      </c>
      <c r="R23" s="92">
        <v>43146</v>
      </c>
      <c r="S23" s="137" t="s">
        <v>204</v>
      </c>
      <c r="T23" s="171" t="s">
        <v>143</v>
      </c>
      <c r="U23" s="33" t="s">
        <v>361</v>
      </c>
      <c r="V23" s="33" t="s">
        <v>361</v>
      </c>
      <c r="W23" s="167">
        <v>43250</v>
      </c>
      <c r="X23" s="167">
        <v>43264</v>
      </c>
      <c r="Y23" s="214" t="s">
        <v>147</v>
      </c>
      <c r="Z23" s="139" t="s">
        <v>143</v>
      </c>
      <c r="AA23" s="75" t="s">
        <v>361</v>
      </c>
      <c r="AB23" s="75" t="s">
        <v>361</v>
      </c>
      <c r="AC23" s="74">
        <v>43294</v>
      </c>
      <c r="AD23" s="74">
        <v>43311</v>
      </c>
      <c r="AE23" s="26" t="s">
        <v>507</v>
      </c>
      <c r="AF23" s="225" t="s">
        <v>165</v>
      </c>
      <c r="AG23" s="73" t="s">
        <v>651</v>
      </c>
      <c r="AH23" s="73" t="s">
        <v>651</v>
      </c>
      <c r="AI23" s="74">
        <v>43376</v>
      </c>
      <c r="AJ23" s="74">
        <v>43382</v>
      </c>
      <c r="AK23" s="260" t="s">
        <v>533</v>
      </c>
    </row>
    <row r="24" spans="10:37" s="15" customFormat="1" ht="23.25" customHeight="1" x14ac:dyDescent="0.45">
      <c r="J24" s="2"/>
      <c r="K24" s="2"/>
      <c r="L24" s="16"/>
      <c r="M24" s="16"/>
      <c r="N24" s="90" t="s">
        <v>205</v>
      </c>
      <c r="O24" s="91" t="s">
        <v>206</v>
      </c>
      <c r="P24" s="91" t="s">
        <v>206</v>
      </c>
      <c r="Q24" s="92">
        <v>43115</v>
      </c>
      <c r="R24" s="92">
        <v>43116</v>
      </c>
      <c r="S24" s="137" t="s">
        <v>207</v>
      </c>
      <c r="T24" s="171" t="s">
        <v>131</v>
      </c>
      <c r="U24" s="33" t="s">
        <v>138</v>
      </c>
      <c r="V24" s="33"/>
      <c r="W24" s="167">
        <v>43185</v>
      </c>
      <c r="X24" s="167">
        <v>43200</v>
      </c>
      <c r="Y24" s="214" t="s">
        <v>367</v>
      </c>
      <c r="Z24" s="139" t="s">
        <v>304</v>
      </c>
      <c r="AA24" s="75" t="s">
        <v>509</v>
      </c>
      <c r="AB24" s="75" t="s">
        <v>509</v>
      </c>
      <c r="AC24" s="74">
        <v>43298</v>
      </c>
      <c r="AD24" s="74">
        <v>43318</v>
      </c>
      <c r="AE24" s="26"/>
      <c r="AF24" s="225" t="s">
        <v>165</v>
      </c>
      <c r="AG24" s="73" t="s">
        <v>651</v>
      </c>
      <c r="AH24" s="73" t="s">
        <v>651</v>
      </c>
      <c r="AI24" s="74">
        <v>43409</v>
      </c>
      <c r="AJ24" s="74">
        <v>43411</v>
      </c>
      <c r="AK24" s="260" t="s">
        <v>532</v>
      </c>
    </row>
    <row r="25" spans="10:37" s="15" customFormat="1" ht="23.25" customHeight="1" x14ac:dyDescent="0.45">
      <c r="J25" s="2"/>
      <c r="K25" s="2"/>
      <c r="L25" s="16"/>
      <c r="M25" s="16"/>
      <c r="N25" s="90" t="s">
        <v>205</v>
      </c>
      <c r="O25" s="91" t="s">
        <v>208</v>
      </c>
      <c r="P25" s="91" t="s">
        <v>208</v>
      </c>
      <c r="Q25" s="92">
        <v>43132</v>
      </c>
      <c r="R25" s="92">
        <v>43133</v>
      </c>
      <c r="S25" s="137" t="s">
        <v>207</v>
      </c>
      <c r="T25" s="146" t="s">
        <v>300</v>
      </c>
      <c r="U25" s="33" t="s">
        <v>368</v>
      </c>
      <c r="V25" s="33" t="s">
        <v>368</v>
      </c>
      <c r="W25" s="167">
        <v>43203</v>
      </c>
      <c r="X25" s="167">
        <v>43208</v>
      </c>
      <c r="Y25" s="214" t="s">
        <v>367</v>
      </c>
      <c r="Z25" s="96" t="s">
        <v>151</v>
      </c>
      <c r="AA25" s="28" t="s">
        <v>155</v>
      </c>
      <c r="AB25" s="28" t="s">
        <v>155</v>
      </c>
      <c r="AC25" s="42" t="s">
        <v>519</v>
      </c>
      <c r="AD25" s="36">
        <v>43348</v>
      </c>
      <c r="AE25" s="37" t="s">
        <v>520</v>
      </c>
      <c r="AF25" s="225" t="s">
        <v>165</v>
      </c>
      <c r="AG25" s="73" t="s">
        <v>652</v>
      </c>
      <c r="AH25" s="73" t="s">
        <v>652</v>
      </c>
      <c r="AI25" s="74">
        <v>43383</v>
      </c>
      <c r="AJ25" s="74">
        <v>43390</v>
      </c>
      <c r="AK25" s="260" t="s">
        <v>532</v>
      </c>
    </row>
    <row r="26" spans="10:37" s="15" customFormat="1" ht="91.2" x14ac:dyDescent="0.45">
      <c r="J26" s="2"/>
      <c r="K26" s="2"/>
      <c r="L26" s="16"/>
      <c r="M26" s="16"/>
      <c r="N26" s="90" t="s">
        <v>188</v>
      </c>
      <c r="O26" s="91" t="s">
        <v>209</v>
      </c>
      <c r="P26" s="91" t="s">
        <v>209</v>
      </c>
      <c r="Q26" s="92">
        <v>43112</v>
      </c>
      <c r="R26" s="92">
        <v>43115</v>
      </c>
      <c r="S26" s="137" t="s">
        <v>203</v>
      </c>
      <c r="T26" s="146" t="s">
        <v>131</v>
      </c>
      <c r="U26" s="33" t="s">
        <v>369</v>
      </c>
      <c r="V26" s="33" t="s">
        <v>369</v>
      </c>
      <c r="W26" s="167">
        <v>43217</v>
      </c>
      <c r="X26" s="167">
        <v>43220</v>
      </c>
      <c r="Y26" s="214" t="s">
        <v>370</v>
      </c>
      <c r="Z26" s="96" t="s">
        <v>156</v>
      </c>
      <c r="AA26" s="28" t="s">
        <v>521</v>
      </c>
      <c r="AB26" s="28" t="s">
        <v>521</v>
      </c>
      <c r="AC26" s="42">
        <v>43340</v>
      </c>
      <c r="AD26" s="36">
        <v>43343</v>
      </c>
      <c r="AE26" s="37" t="s">
        <v>520</v>
      </c>
      <c r="AF26" s="225" t="s">
        <v>165</v>
      </c>
      <c r="AG26" s="73" t="s">
        <v>653</v>
      </c>
      <c r="AH26" s="73" t="s">
        <v>653</v>
      </c>
      <c r="AI26" s="74">
        <v>43409</v>
      </c>
      <c r="AJ26" s="74">
        <v>43411</v>
      </c>
      <c r="AK26" s="260" t="s">
        <v>532</v>
      </c>
    </row>
    <row r="27" spans="10:37" s="15" customFormat="1" ht="23.25" customHeight="1" x14ac:dyDescent="0.45">
      <c r="J27" s="2"/>
      <c r="K27" s="2"/>
      <c r="L27" s="16"/>
      <c r="M27" s="16"/>
      <c r="N27" s="90" t="s">
        <v>188</v>
      </c>
      <c r="O27" s="91" t="s">
        <v>209</v>
      </c>
      <c r="P27" s="91" t="s">
        <v>209</v>
      </c>
      <c r="Q27" s="92">
        <v>43112</v>
      </c>
      <c r="R27" s="92">
        <v>43115</v>
      </c>
      <c r="S27" s="137" t="s">
        <v>204</v>
      </c>
      <c r="T27" s="146" t="s">
        <v>292</v>
      </c>
      <c r="U27" s="33" t="s">
        <v>371</v>
      </c>
      <c r="V27" s="33" t="s">
        <v>371</v>
      </c>
      <c r="W27" s="167">
        <v>43251</v>
      </c>
      <c r="X27" s="167">
        <v>43255</v>
      </c>
      <c r="Y27" s="214" t="s">
        <v>372</v>
      </c>
      <c r="Z27" s="139" t="s">
        <v>174</v>
      </c>
      <c r="AA27" s="75" t="s">
        <v>527</v>
      </c>
      <c r="AB27" s="75" t="s">
        <v>527</v>
      </c>
      <c r="AC27" s="74">
        <v>43348</v>
      </c>
      <c r="AD27" s="74">
        <v>43357</v>
      </c>
      <c r="AE27" s="26" t="s">
        <v>387</v>
      </c>
      <c r="AF27" s="225" t="s">
        <v>165</v>
      </c>
      <c r="AG27" s="73" t="s">
        <v>168</v>
      </c>
      <c r="AH27" s="73" t="s">
        <v>168</v>
      </c>
      <c r="AI27" s="74">
        <v>43411</v>
      </c>
      <c r="AJ27" s="74">
        <v>43412</v>
      </c>
      <c r="AK27" s="260" t="s">
        <v>535</v>
      </c>
    </row>
    <row r="28" spans="10:37" s="15" customFormat="1" ht="23.25" customHeight="1" x14ac:dyDescent="0.45">
      <c r="J28" s="2"/>
      <c r="K28" s="2"/>
      <c r="L28" s="16"/>
      <c r="M28" s="16"/>
      <c r="N28" s="90" t="s">
        <v>188</v>
      </c>
      <c r="O28" s="91" t="s">
        <v>210</v>
      </c>
      <c r="P28" s="91" t="s">
        <v>210</v>
      </c>
      <c r="Q28" s="92">
        <v>43133</v>
      </c>
      <c r="R28" s="92">
        <v>43145</v>
      </c>
      <c r="S28" s="137" t="s">
        <v>203</v>
      </c>
      <c r="T28" s="146" t="s">
        <v>292</v>
      </c>
      <c r="U28" s="33" t="s">
        <v>373</v>
      </c>
      <c r="V28" s="33" t="s">
        <v>373</v>
      </c>
      <c r="W28" s="167">
        <v>43220</v>
      </c>
      <c r="X28" s="167">
        <v>43223</v>
      </c>
      <c r="Y28" s="214" t="s">
        <v>372</v>
      </c>
      <c r="Z28" s="139" t="s">
        <v>174</v>
      </c>
      <c r="AA28" s="75" t="s">
        <v>528</v>
      </c>
      <c r="AB28" s="75" t="s">
        <v>528</v>
      </c>
      <c r="AC28" s="74">
        <v>43347</v>
      </c>
      <c r="AD28" s="74">
        <v>43357</v>
      </c>
      <c r="AE28" s="26" t="s">
        <v>387</v>
      </c>
      <c r="AF28" s="225" t="s">
        <v>131</v>
      </c>
      <c r="AG28" s="73" t="s">
        <v>549</v>
      </c>
      <c r="AH28" s="73"/>
      <c r="AI28" s="74">
        <v>43371</v>
      </c>
      <c r="AJ28" s="74">
        <v>43381</v>
      </c>
      <c r="AK28" s="260"/>
    </row>
    <row r="29" spans="10:37" s="15" customFormat="1" ht="91.2" x14ac:dyDescent="0.45">
      <c r="J29" s="2"/>
      <c r="K29" s="2"/>
      <c r="L29" s="16"/>
      <c r="M29" s="16"/>
      <c r="N29" s="90" t="s">
        <v>188</v>
      </c>
      <c r="O29" s="91" t="s">
        <v>210</v>
      </c>
      <c r="P29" s="91" t="s">
        <v>210</v>
      </c>
      <c r="Q29" s="92">
        <v>43133</v>
      </c>
      <c r="R29" s="92">
        <v>43145</v>
      </c>
      <c r="S29" s="137" t="s">
        <v>204</v>
      </c>
      <c r="T29" s="146" t="s">
        <v>131</v>
      </c>
      <c r="U29" s="33" t="s">
        <v>374</v>
      </c>
      <c r="V29" s="33" t="s">
        <v>374</v>
      </c>
      <c r="W29" s="167">
        <v>43206</v>
      </c>
      <c r="X29" s="167" t="s">
        <v>375</v>
      </c>
      <c r="Y29" s="214" t="s">
        <v>376</v>
      </c>
      <c r="Z29" s="139" t="s">
        <v>174</v>
      </c>
      <c r="AA29" s="75" t="s">
        <v>529</v>
      </c>
      <c r="AB29" s="75" t="s">
        <v>529</v>
      </c>
      <c r="AC29" s="74">
        <v>43343</v>
      </c>
      <c r="AD29" s="74">
        <v>43357</v>
      </c>
      <c r="AE29" s="26" t="s">
        <v>387</v>
      </c>
      <c r="AF29" s="225" t="s">
        <v>131</v>
      </c>
      <c r="AG29" s="73" t="s">
        <v>664</v>
      </c>
      <c r="AH29" s="73" t="s">
        <v>664</v>
      </c>
      <c r="AI29" s="74">
        <v>43377</v>
      </c>
      <c r="AJ29" s="74">
        <v>43381</v>
      </c>
      <c r="AK29" s="260" t="s">
        <v>771</v>
      </c>
    </row>
    <row r="30" spans="10:37" s="15" customFormat="1" ht="68.400000000000006" x14ac:dyDescent="0.45">
      <c r="J30" s="2"/>
      <c r="K30" s="2"/>
      <c r="L30" s="16"/>
      <c r="M30" s="16"/>
      <c r="N30" s="90" t="s">
        <v>188</v>
      </c>
      <c r="O30" s="91" t="s">
        <v>211</v>
      </c>
      <c r="P30" s="91" t="s">
        <v>211</v>
      </c>
      <c r="Q30" s="92">
        <v>43137</v>
      </c>
      <c r="R30" s="92">
        <v>43138</v>
      </c>
      <c r="S30" s="137" t="s">
        <v>203</v>
      </c>
      <c r="T30" s="145" t="s">
        <v>179</v>
      </c>
      <c r="U30" s="172" t="s">
        <v>386</v>
      </c>
      <c r="V30" s="172" t="s">
        <v>386</v>
      </c>
      <c r="W30" s="167">
        <v>43255</v>
      </c>
      <c r="X30" s="167">
        <v>43263</v>
      </c>
      <c r="Y30" s="214" t="s">
        <v>387</v>
      </c>
      <c r="Z30" s="139" t="s">
        <v>174</v>
      </c>
      <c r="AA30" s="75" t="s">
        <v>527</v>
      </c>
      <c r="AB30" s="75" t="s">
        <v>527</v>
      </c>
      <c r="AC30" s="74">
        <v>43362</v>
      </c>
      <c r="AD30" s="74">
        <v>43368</v>
      </c>
      <c r="AE30" s="26" t="s">
        <v>388</v>
      </c>
      <c r="AF30" s="225" t="s">
        <v>544</v>
      </c>
      <c r="AG30" s="73"/>
      <c r="AH30" s="73" t="s">
        <v>665</v>
      </c>
      <c r="AI30" s="74">
        <v>43406</v>
      </c>
      <c r="AJ30" s="74"/>
      <c r="AK30" s="260" t="s">
        <v>370</v>
      </c>
    </row>
    <row r="31" spans="10:37" s="15" customFormat="1" ht="23.4" x14ac:dyDescent="0.45">
      <c r="J31" s="2"/>
      <c r="K31" s="2"/>
      <c r="L31" s="16"/>
      <c r="M31" s="16"/>
      <c r="N31" s="90" t="s">
        <v>188</v>
      </c>
      <c r="O31" s="91" t="s">
        <v>211</v>
      </c>
      <c r="P31" s="91" t="s">
        <v>211</v>
      </c>
      <c r="Q31" s="92">
        <v>43137</v>
      </c>
      <c r="R31" s="92">
        <v>43138</v>
      </c>
      <c r="S31" s="137" t="s">
        <v>204</v>
      </c>
      <c r="T31" s="146" t="s">
        <v>165</v>
      </c>
      <c r="U31" s="33" t="s">
        <v>389</v>
      </c>
      <c r="V31" s="33" t="s">
        <v>389</v>
      </c>
      <c r="W31" s="167">
        <v>43224</v>
      </c>
      <c r="X31" s="167">
        <v>43229</v>
      </c>
      <c r="Y31" s="214" t="s">
        <v>387</v>
      </c>
      <c r="Z31" s="139" t="s">
        <v>174</v>
      </c>
      <c r="AA31" s="75" t="s">
        <v>528</v>
      </c>
      <c r="AB31" s="75" t="s">
        <v>528</v>
      </c>
      <c r="AC31" s="74">
        <v>43363</v>
      </c>
      <c r="AD31" s="74">
        <v>43364</v>
      </c>
      <c r="AE31" s="26" t="s">
        <v>388</v>
      </c>
      <c r="AF31" s="33" t="s">
        <v>146</v>
      </c>
      <c r="AG31" s="34" t="s">
        <v>357</v>
      </c>
      <c r="AH31" s="34" t="s">
        <v>357</v>
      </c>
      <c r="AI31" s="36">
        <v>43388</v>
      </c>
      <c r="AJ31" s="36" t="s">
        <v>669</v>
      </c>
      <c r="AK31" s="39" t="s">
        <v>670</v>
      </c>
    </row>
    <row r="32" spans="10:37" s="15" customFormat="1" ht="26.25" customHeight="1" x14ac:dyDescent="0.45">
      <c r="J32" s="2"/>
      <c r="K32" s="2"/>
      <c r="L32" s="16"/>
      <c r="M32" s="16"/>
      <c r="N32" s="90" t="s">
        <v>188</v>
      </c>
      <c r="O32" s="91" t="s">
        <v>212</v>
      </c>
      <c r="P32" s="91" t="s">
        <v>212</v>
      </c>
      <c r="Q32" s="92">
        <v>43145</v>
      </c>
      <c r="R32" s="92">
        <v>43151</v>
      </c>
      <c r="S32" s="137" t="s">
        <v>203</v>
      </c>
      <c r="T32" s="146" t="s">
        <v>165</v>
      </c>
      <c r="U32" s="33" t="s">
        <v>389</v>
      </c>
      <c r="V32" s="33" t="s">
        <v>389</v>
      </c>
      <c r="W32" s="167">
        <v>43244</v>
      </c>
      <c r="X32" s="167">
        <v>43252</v>
      </c>
      <c r="Y32" s="214" t="s">
        <v>388</v>
      </c>
      <c r="Z32" s="139" t="s">
        <v>174</v>
      </c>
      <c r="AA32" s="75" t="s">
        <v>529</v>
      </c>
      <c r="AB32" s="75" t="s">
        <v>529</v>
      </c>
      <c r="AC32" s="74">
        <v>43360</v>
      </c>
      <c r="AD32" s="74">
        <v>43364</v>
      </c>
      <c r="AE32" s="26" t="s">
        <v>388</v>
      </c>
      <c r="AF32" s="33" t="s">
        <v>205</v>
      </c>
      <c r="AG32" s="34">
        <v>279214</v>
      </c>
      <c r="AH32" s="34">
        <v>279214</v>
      </c>
      <c r="AI32" s="36">
        <v>43384</v>
      </c>
      <c r="AJ32" s="36">
        <v>43389</v>
      </c>
      <c r="AK32" s="39" t="s">
        <v>700</v>
      </c>
    </row>
    <row r="33" spans="10:37" s="15" customFormat="1" ht="26.25" customHeight="1" x14ac:dyDescent="0.45">
      <c r="J33" s="2"/>
      <c r="K33" s="2"/>
      <c r="L33" s="16"/>
      <c r="M33" s="16"/>
      <c r="N33" s="90" t="s">
        <v>188</v>
      </c>
      <c r="O33" s="91" t="s">
        <v>212</v>
      </c>
      <c r="P33" s="91" t="s">
        <v>212</v>
      </c>
      <c r="Q33" s="92">
        <v>43145</v>
      </c>
      <c r="R33" s="92">
        <v>43151</v>
      </c>
      <c r="S33" s="137" t="s">
        <v>204</v>
      </c>
      <c r="T33" s="146" t="s">
        <v>165</v>
      </c>
      <c r="U33" s="33" t="s">
        <v>390</v>
      </c>
      <c r="V33" s="33" t="s">
        <v>390</v>
      </c>
      <c r="W33" s="167">
        <v>43277</v>
      </c>
      <c r="X33" s="167">
        <v>43278</v>
      </c>
      <c r="Y33" s="214" t="s">
        <v>387</v>
      </c>
      <c r="Z33" s="139" t="s">
        <v>178</v>
      </c>
      <c r="AA33" s="75" t="s">
        <v>522</v>
      </c>
      <c r="AB33" s="75" t="s">
        <v>522</v>
      </c>
      <c r="AC33" s="74">
        <v>43293</v>
      </c>
      <c r="AD33" s="74">
        <v>43304</v>
      </c>
      <c r="AE33" s="26" t="s">
        <v>388</v>
      </c>
      <c r="AF33" s="33" t="s">
        <v>205</v>
      </c>
      <c r="AG33" s="34">
        <v>279214</v>
      </c>
      <c r="AH33" s="34">
        <v>279214</v>
      </c>
      <c r="AI33" s="36">
        <v>43430</v>
      </c>
      <c r="AJ33" s="36">
        <v>43431</v>
      </c>
      <c r="AK33" s="39" t="s">
        <v>700</v>
      </c>
    </row>
    <row r="34" spans="10:37" s="15" customFormat="1" ht="23.4" x14ac:dyDescent="0.45">
      <c r="J34" s="2"/>
      <c r="K34" s="2"/>
      <c r="L34" s="16"/>
      <c r="M34" s="16"/>
      <c r="N34" s="90" t="s">
        <v>188</v>
      </c>
      <c r="O34" s="91" t="s">
        <v>213</v>
      </c>
      <c r="P34" s="91" t="s">
        <v>213</v>
      </c>
      <c r="Q34" s="92">
        <v>43147</v>
      </c>
      <c r="R34" s="92">
        <v>43151</v>
      </c>
      <c r="S34" s="137" t="s">
        <v>203</v>
      </c>
      <c r="T34" s="146" t="s">
        <v>163</v>
      </c>
      <c r="U34" s="33" t="s">
        <v>396</v>
      </c>
      <c r="V34" s="33" t="s">
        <v>397</v>
      </c>
      <c r="W34" s="167">
        <v>43238</v>
      </c>
      <c r="X34" s="167">
        <v>43238</v>
      </c>
      <c r="Y34" s="148"/>
      <c r="Z34" s="97" t="s">
        <v>178</v>
      </c>
      <c r="AA34" s="75" t="s">
        <v>530</v>
      </c>
      <c r="AB34" s="75" t="s">
        <v>530</v>
      </c>
      <c r="AC34" s="41">
        <v>43361</v>
      </c>
      <c r="AD34" s="41">
        <v>43361</v>
      </c>
      <c r="AE34" s="26" t="s">
        <v>531</v>
      </c>
      <c r="AF34" s="33" t="s">
        <v>189</v>
      </c>
      <c r="AG34" s="39">
        <v>282281</v>
      </c>
      <c r="AH34" s="39">
        <v>282281</v>
      </c>
      <c r="AI34" s="36">
        <v>43455</v>
      </c>
      <c r="AJ34" s="36">
        <v>43472</v>
      </c>
      <c r="AK34" s="39" t="s">
        <v>700</v>
      </c>
    </row>
    <row r="35" spans="10:37" s="15" customFormat="1" ht="23.4" x14ac:dyDescent="0.45">
      <c r="J35" s="2"/>
      <c r="K35" s="2"/>
      <c r="L35" s="16"/>
      <c r="M35" s="16"/>
      <c r="N35" s="90" t="s">
        <v>188</v>
      </c>
      <c r="O35" s="91" t="s">
        <v>213</v>
      </c>
      <c r="P35" s="91" t="s">
        <v>213</v>
      </c>
      <c r="Q35" s="92">
        <v>43147</v>
      </c>
      <c r="R35" s="92">
        <v>43151</v>
      </c>
      <c r="S35" s="137" t="s">
        <v>204</v>
      </c>
      <c r="T35" s="146" t="s">
        <v>249</v>
      </c>
      <c r="U35" s="33">
        <v>279006</v>
      </c>
      <c r="V35" s="33">
        <v>279006</v>
      </c>
      <c r="W35" s="167">
        <v>43263</v>
      </c>
      <c r="X35" s="167">
        <v>43270</v>
      </c>
      <c r="Y35" s="148"/>
      <c r="Z35" s="97" t="s">
        <v>179</v>
      </c>
      <c r="AA35" s="75" t="s">
        <v>386</v>
      </c>
      <c r="AB35" s="75" t="s">
        <v>386</v>
      </c>
      <c r="AC35" s="41">
        <v>43286</v>
      </c>
      <c r="AD35" s="41">
        <v>43297</v>
      </c>
      <c r="AE35" s="26" t="s">
        <v>388</v>
      </c>
      <c r="AF35" s="33" t="s">
        <v>196</v>
      </c>
      <c r="AG35" s="39" t="s">
        <v>701</v>
      </c>
      <c r="AH35" s="39" t="s">
        <v>701</v>
      </c>
      <c r="AI35" s="36">
        <v>43399</v>
      </c>
      <c r="AJ35" s="36">
        <v>43403</v>
      </c>
      <c r="AK35" s="39" t="s">
        <v>560</v>
      </c>
    </row>
    <row r="36" spans="10:37" s="15" customFormat="1" ht="23.4" x14ac:dyDescent="0.45">
      <c r="J36" s="2"/>
      <c r="K36" s="2"/>
      <c r="L36" s="16"/>
      <c r="M36" s="16"/>
      <c r="N36" s="90" t="s">
        <v>188</v>
      </c>
      <c r="O36" s="91" t="s">
        <v>214</v>
      </c>
      <c r="P36" s="91" t="s">
        <v>214</v>
      </c>
      <c r="Q36" s="92">
        <v>43147</v>
      </c>
      <c r="R36" s="92">
        <v>43151</v>
      </c>
      <c r="S36" s="137" t="s">
        <v>203</v>
      </c>
      <c r="T36" s="146" t="s">
        <v>249</v>
      </c>
      <c r="U36" s="33">
        <v>290259</v>
      </c>
      <c r="V36" s="33">
        <v>290259</v>
      </c>
      <c r="W36" s="167">
        <v>43216</v>
      </c>
      <c r="X36" s="167">
        <v>43242</v>
      </c>
      <c r="Y36" s="148"/>
      <c r="Z36" s="97" t="s">
        <v>165</v>
      </c>
      <c r="AA36" s="75">
        <v>246691</v>
      </c>
      <c r="AB36" s="75">
        <v>246691</v>
      </c>
      <c r="AC36" s="41">
        <v>43298</v>
      </c>
      <c r="AD36" s="41">
        <v>43300</v>
      </c>
      <c r="AE36" s="26" t="s">
        <v>532</v>
      </c>
      <c r="AF36" s="33" t="s">
        <v>303</v>
      </c>
      <c r="AG36" s="39" t="s">
        <v>702</v>
      </c>
      <c r="AH36" s="39" t="s">
        <v>702</v>
      </c>
      <c r="AI36" s="36">
        <v>43412</v>
      </c>
      <c r="AJ36" s="36">
        <v>43413</v>
      </c>
      <c r="AK36" s="39" t="s">
        <v>560</v>
      </c>
    </row>
    <row r="37" spans="10:37" s="15" customFormat="1" ht="23.4" x14ac:dyDescent="0.45">
      <c r="J37" s="2"/>
      <c r="K37" s="2"/>
      <c r="L37" s="16"/>
      <c r="M37" s="16"/>
      <c r="N37" s="90" t="s">
        <v>188</v>
      </c>
      <c r="O37" s="91" t="s">
        <v>214</v>
      </c>
      <c r="P37" s="91" t="s">
        <v>214</v>
      </c>
      <c r="Q37" s="92">
        <v>43147</v>
      </c>
      <c r="R37" s="92">
        <v>43151</v>
      </c>
      <c r="S37" s="137" t="s">
        <v>204</v>
      </c>
      <c r="T37" s="146" t="s">
        <v>249</v>
      </c>
      <c r="U37" s="33">
        <v>290369</v>
      </c>
      <c r="V37" s="33">
        <v>290369</v>
      </c>
      <c r="W37" s="167">
        <v>43228</v>
      </c>
      <c r="X37" s="167">
        <v>43238</v>
      </c>
      <c r="Y37" s="148"/>
      <c r="Z37" s="97" t="s">
        <v>165</v>
      </c>
      <c r="AA37" s="75">
        <v>247046</v>
      </c>
      <c r="AB37" s="75">
        <v>247046</v>
      </c>
      <c r="AC37" s="41">
        <v>43332</v>
      </c>
      <c r="AD37" s="41">
        <v>43343</v>
      </c>
      <c r="AE37" s="26" t="s">
        <v>533</v>
      </c>
      <c r="AF37" s="33" t="s">
        <v>303</v>
      </c>
      <c r="AG37" s="39" t="s">
        <v>703</v>
      </c>
      <c r="AH37" s="39" t="s">
        <v>703</v>
      </c>
      <c r="AI37" s="36">
        <v>43409</v>
      </c>
      <c r="AJ37" s="36">
        <v>43410</v>
      </c>
      <c r="AK37" s="39" t="s">
        <v>560</v>
      </c>
    </row>
    <row r="38" spans="10:37" s="15" customFormat="1" ht="23.4" x14ac:dyDescent="0.45">
      <c r="J38" s="2"/>
      <c r="K38" s="2"/>
      <c r="L38" s="16"/>
      <c r="M38" s="16"/>
      <c r="N38" s="90" t="s">
        <v>188</v>
      </c>
      <c r="O38" s="91" t="s">
        <v>215</v>
      </c>
      <c r="P38" s="91" t="s">
        <v>215</v>
      </c>
      <c r="Q38" s="92">
        <v>43158</v>
      </c>
      <c r="R38" s="92">
        <v>43165</v>
      </c>
      <c r="S38" s="137" t="s">
        <v>203</v>
      </c>
      <c r="T38" s="146" t="s">
        <v>249</v>
      </c>
      <c r="U38" s="33">
        <v>290479</v>
      </c>
      <c r="V38" s="33">
        <v>290479</v>
      </c>
      <c r="W38" s="167">
        <v>43217</v>
      </c>
      <c r="X38" s="167">
        <v>43238</v>
      </c>
      <c r="Y38" s="148"/>
      <c r="Z38" s="97" t="s">
        <v>165</v>
      </c>
      <c r="AA38" s="75">
        <v>247046</v>
      </c>
      <c r="AB38" s="75">
        <v>247046</v>
      </c>
      <c r="AC38" s="41">
        <v>43347</v>
      </c>
      <c r="AD38" s="41">
        <v>43355</v>
      </c>
      <c r="AE38" s="26" t="s">
        <v>532</v>
      </c>
      <c r="AF38" s="33" t="s">
        <v>303</v>
      </c>
      <c r="AG38" s="39" t="s">
        <v>704</v>
      </c>
      <c r="AH38" s="39" t="s">
        <v>704</v>
      </c>
      <c r="AI38" s="36">
        <v>43416</v>
      </c>
      <c r="AJ38" s="36">
        <v>43417</v>
      </c>
      <c r="AK38" s="39" t="s">
        <v>560</v>
      </c>
    </row>
    <row r="39" spans="10:37" s="15" customFormat="1" ht="23.4" x14ac:dyDescent="0.45">
      <c r="J39" s="2"/>
      <c r="K39" s="2"/>
      <c r="L39" s="16"/>
      <c r="M39" s="16"/>
      <c r="N39" s="90" t="s">
        <v>188</v>
      </c>
      <c r="O39" s="91" t="s">
        <v>215</v>
      </c>
      <c r="P39" s="91" t="s">
        <v>215</v>
      </c>
      <c r="Q39" s="92">
        <v>43158</v>
      </c>
      <c r="R39" s="92">
        <v>43165</v>
      </c>
      <c r="S39" s="137" t="s">
        <v>204</v>
      </c>
      <c r="T39" s="146" t="s">
        <v>249</v>
      </c>
      <c r="U39" s="33">
        <v>290502</v>
      </c>
      <c r="V39" s="33">
        <v>290502</v>
      </c>
      <c r="W39" s="167">
        <v>43238</v>
      </c>
      <c r="X39" s="167">
        <v>43242</v>
      </c>
      <c r="Y39" s="148"/>
      <c r="Z39" s="97" t="s">
        <v>165</v>
      </c>
      <c r="AA39" s="75">
        <v>247355</v>
      </c>
      <c r="AB39" s="75">
        <v>247355</v>
      </c>
      <c r="AC39" s="41">
        <v>43340</v>
      </c>
      <c r="AD39" s="41">
        <v>43343</v>
      </c>
      <c r="AE39" s="26" t="s">
        <v>533</v>
      </c>
      <c r="AF39" s="33" t="s">
        <v>160</v>
      </c>
      <c r="AG39" s="39" t="s">
        <v>722</v>
      </c>
      <c r="AH39" s="39" t="s">
        <v>722</v>
      </c>
      <c r="AI39" s="36">
        <v>43409</v>
      </c>
      <c r="AJ39" s="36"/>
      <c r="AK39" s="109" t="s">
        <v>723</v>
      </c>
    </row>
    <row r="40" spans="10:37" s="15" customFormat="1" ht="23.4" x14ac:dyDescent="0.45">
      <c r="J40" s="2"/>
      <c r="K40" s="2"/>
      <c r="L40" s="16"/>
      <c r="M40" s="16"/>
      <c r="N40" s="90" t="s">
        <v>188</v>
      </c>
      <c r="O40" s="91" t="s">
        <v>216</v>
      </c>
      <c r="P40" s="91" t="s">
        <v>216</v>
      </c>
      <c r="Q40" s="92">
        <v>43159</v>
      </c>
      <c r="R40" s="92">
        <v>43164</v>
      </c>
      <c r="S40" s="137" t="s">
        <v>203</v>
      </c>
      <c r="T40" s="146" t="s">
        <v>249</v>
      </c>
      <c r="U40" s="33">
        <v>290553</v>
      </c>
      <c r="V40" s="33">
        <v>290553</v>
      </c>
      <c r="W40" s="167">
        <v>43266</v>
      </c>
      <c r="X40" s="167">
        <v>43271</v>
      </c>
      <c r="Y40" s="148"/>
      <c r="Z40" s="97" t="s">
        <v>165</v>
      </c>
      <c r="AA40" s="75">
        <v>247355</v>
      </c>
      <c r="AB40" s="75">
        <v>247355</v>
      </c>
      <c r="AC40" s="41">
        <v>43364</v>
      </c>
      <c r="AD40" s="41">
        <v>43374</v>
      </c>
      <c r="AE40" s="26" t="s">
        <v>532</v>
      </c>
      <c r="AF40" s="33" t="s">
        <v>160</v>
      </c>
      <c r="AG40" s="39" t="s">
        <v>724</v>
      </c>
      <c r="AH40" s="39" t="s">
        <v>724</v>
      </c>
      <c r="AI40" s="36">
        <v>43409</v>
      </c>
      <c r="AJ40" s="36"/>
      <c r="AK40" s="109" t="s">
        <v>725</v>
      </c>
    </row>
    <row r="41" spans="10:37" s="15" customFormat="1" ht="23.4" x14ac:dyDescent="0.45">
      <c r="J41" s="2"/>
      <c r="K41" s="2"/>
      <c r="L41" s="16"/>
      <c r="M41" s="16"/>
      <c r="N41" s="90" t="s">
        <v>188</v>
      </c>
      <c r="O41" s="91" t="s">
        <v>216</v>
      </c>
      <c r="P41" s="91" t="s">
        <v>216</v>
      </c>
      <c r="Q41" s="92">
        <v>43159</v>
      </c>
      <c r="R41" s="92">
        <v>43164</v>
      </c>
      <c r="S41" s="137" t="s">
        <v>204</v>
      </c>
      <c r="T41" s="146" t="s">
        <v>249</v>
      </c>
      <c r="U41" s="33">
        <v>291402</v>
      </c>
      <c r="V41" s="33">
        <v>291402</v>
      </c>
      <c r="W41" s="167">
        <v>43223</v>
      </c>
      <c r="X41" s="167">
        <v>43235</v>
      </c>
      <c r="Y41" s="148"/>
      <c r="Z41" s="97" t="s">
        <v>165</v>
      </c>
      <c r="AA41" s="75">
        <v>274947</v>
      </c>
      <c r="AB41" s="75">
        <v>274947</v>
      </c>
      <c r="AC41" s="41">
        <v>43341</v>
      </c>
      <c r="AD41" s="41">
        <v>43346</v>
      </c>
      <c r="AE41" s="26" t="s">
        <v>533</v>
      </c>
      <c r="AF41" s="33" t="s">
        <v>164</v>
      </c>
      <c r="AG41" s="39" t="s">
        <v>726</v>
      </c>
      <c r="AH41" s="39" t="s">
        <v>726</v>
      </c>
      <c r="AI41" s="36">
        <v>43424</v>
      </c>
      <c r="AJ41" s="36"/>
      <c r="AK41" s="109" t="s">
        <v>727</v>
      </c>
    </row>
    <row r="42" spans="10:37" s="15" customFormat="1" ht="23.4" x14ac:dyDescent="0.45">
      <c r="J42" s="2"/>
      <c r="K42" s="2"/>
      <c r="L42" s="16"/>
      <c r="M42" s="16"/>
      <c r="N42" s="90" t="s">
        <v>188</v>
      </c>
      <c r="O42" s="91" t="s">
        <v>217</v>
      </c>
      <c r="P42" s="91" t="s">
        <v>217</v>
      </c>
      <c r="Q42" s="92">
        <v>43157</v>
      </c>
      <c r="R42" s="92">
        <v>43164</v>
      </c>
      <c r="S42" s="137" t="s">
        <v>203</v>
      </c>
      <c r="T42" s="146" t="s">
        <v>249</v>
      </c>
      <c r="U42" s="33">
        <v>291510</v>
      </c>
      <c r="V42" s="33">
        <v>291510</v>
      </c>
      <c r="W42" s="167">
        <v>43194</v>
      </c>
      <c r="X42" s="167">
        <v>43235</v>
      </c>
      <c r="Y42" s="148"/>
      <c r="Z42" s="97" t="s">
        <v>165</v>
      </c>
      <c r="AA42" s="75">
        <v>279782</v>
      </c>
      <c r="AB42" s="75">
        <v>279782</v>
      </c>
      <c r="AC42" s="41">
        <v>43364</v>
      </c>
      <c r="AD42" s="41">
        <v>43371</v>
      </c>
      <c r="AE42" s="26" t="s">
        <v>534</v>
      </c>
      <c r="AF42" s="33" t="s">
        <v>156</v>
      </c>
      <c r="AG42" s="39" t="s">
        <v>263</v>
      </c>
      <c r="AH42" s="39" t="s">
        <v>263</v>
      </c>
      <c r="AI42" s="36"/>
      <c r="AJ42" s="36">
        <v>43397</v>
      </c>
      <c r="AK42" s="109" t="s">
        <v>728</v>
      </c>
    </row>
    <row r="43" spans="10:37" s="15" customFormat="1" ht="23.4" x14ac:dyDescent="0.45">
      <c r="J43" s="2"/>
      <c r="K43" s="2"/>
      <c r="L43" s="16"/>
      <c r="M43" s="16"/>
      <c r="N43" s="90" t="s">
        <v>188</v>
      </c>
      <c r="O43" s="91" t="s">
        <v>217</v>
      </c>
      <c r="P43" s="91" t="s">
        <v>217</v>
      </c>
      <c r="Q43" s="92">
        <v>43157</v>
      </c>
      <c r="R43" s="92">
        <v>43164</v>
      </c>
      <c r="S43" s="137" t="s">
        <v>204</v>
      </c>
      <c r="T43" s="146" t="s">
        <v>249</v>
      </c>
      <c r="U43" s="33">
        <v>291536</v>
      </c>
      <c r="V43" s="33">
        <v>291536</v>
      </c>
      <c r="W43" s="167">
        <v>43242</v>
      </c>
      <c r="X43" s="167">
        <v>43235</v>
      </c>
      <c r="Y43" s="148"/>
      <c r="Z43" s="97" t="s">
        <v>165</v>
      </c>
      <c r="AA43" s="75">
        <v>5563</v>
      </c>
      <c r="AB43" s="75">
        <v>5563</v>
      </c>
      <c r="AC43" s="41">
        <v>43343</v>
      </c>
      <c r="AD43" s="41">
        <v>43347</v>
      </c>
      <c r="AE43" s="26" t="s">
        <v>535</v>
      </c>
      <c r="AF43" s="33" t="s">
        <v>156</v>
      </c>
      <c r="AG43" s="39" t="s">
        <v>159</v>
      </c>
      <c r="AH43" s="39" t="s">
        <v>159</v>
      </c>
      <c r="AI43" s="36">
        <v>43395</v>
      </c>
      <c r="AJ43" s="36">
        <v>43397</v>
      </c>
      <c r="AK43" s="109" t="s">
        <v>729</v>
      </c>
    </row>
    <row r="44" spans="10:37" s="15" customFormat="1" ht="23.4" x14ac:dyDescent="0.45">
      <c r="J44" s="2"/>
      <c r="K44" s="2"/>
      <c r="L44" s="16"/>
      <c r="M44" s="16"/>
      <c r="N44" s="90" t="s">
        <v>188</v>
      </c>
      <c r="O44" s="91" t="s">
        <v>218</v>
      </c>
      <c r="P44" s="91" t="s">
        <v>218</v>
      </c>
      <c r="Q44" s="92">
        <v>43161</v>
      </c>
      <c r="R44" s="92">
        <v>43164</v>
      </c>
      <c r="S44" s="137" t="s">
        <v>203</v>
      </c>
      <c r="T44" s="146" t="s">
        <v>249</v>
      </c>
      <c r="U44" s="33">
        <v>291554</v>
      </c>
      <c r="V44" s="33">
        <v>291554</v>
      </c>
      <c r="W44" s="167">
        <v>43224</v>
      </c>
      <c r="X44" s="167">
        <v>43235</v>
      </c>
      <c r="Y44" s="148"/>
      <c r="Z44" s="97" t="s">
        <v>539</v>
      </c>
      <c r="AA44" s="75" t="s">
        <v>540</v>
      </c>
      <c r="AB44" s="75" t="s">
        <v>540</v>
      </c>
      <c r="AC44" s="41">
        <v>43326</v>
      </c>
      <c r="AD44" s="41">
        <v>43348</v>
      </c>
      <c r="AE44" s="26" t="s">
        <v>147</v>
      </c>
      <c r="AF44" s="33" t="s">
        <v>761</v>
      </c>
      <c r="AG44" s="39" t="s">
        <v>246</v>
      </c>
      <c r="AH44" s="39" t="s">
        <v>246</v>
      </c>
      <c r="AI44" s="36">
        <v>43446</v>
      </c>
      <c r="AJ44" s="36">
        <v>43451</v>
      </c>
      <c r="AK44" s="39" t="s">
        <v>71</v>
      </c>
    </row>
    <row r="45" spans="10:37" s="15" customFormat="1" ht="23.4" x14ac:dyDescent="0.45">
      <c r="J45" s="2"/>
      <c r="K45" s="2"/>
      <c r="L45" s="16"/>
      <c r="M45" s="16"/>
      <c r="N45" s="90" t="s">
        <v>188</v>
      </c>
      <c r="O45" s="91" t="s">
        <v>218</v>
      </c>
      <c r="P45" s="91" t="s">
        <v>218</v>
      </c>
      <c r="Q45" s="92">
        <v>43161</v>
      </c>
      <c r="R45" s="92">
        <v>43164</v>
      </c>
      <c r="S45" s="137" t="s">
        <v>204</v>
      </c>
      <c r="T45" s="146" t="s">
        <v>249</v>
      </c>
      <c r="U45" s="33">
        <v>291558</v>
      </c>
      <c r="V45" s="33">
        <v>291558</v>
      </c>
      <c r="W45" s="167">
        <v>43230</v>
      </c>
      <c r="X45" s="167">
        <v>43235</v>
      </c>
      <c r="Y45" s="148"/>
      <c r="Z45" s="97" t="s">
        <v>131</v>
      </c>
      <c r="AA45" s="75" t="s">
        <v>132</v>
      </c>
      <c r="AB45" s="75" t="s">
        <v>132</v>
      </c>
      <c r="AC45" s="41">
        <v>43301</v>
      </c>
      <c r="AD45" s="41">
        <v>43362</v>
      </c>
      <c r="AE45" s="26" t="s">
        <v>370</v>
      </c>
      <c r="AF45" s="33" t="s">
        <v>293</v>
      </c>
      <c r="AG45" s="39"/>
      <c r="AH45" s="39" t="s">
        <v>403</v>
      </c>
      <c r="AI45" s="36">
        <v>43448</v>
      </c>
      <c r="AJ45" s="36"/>
      <c r="AK45" s="39"/>
    </row>
    <row r="46" spans="10:37" s="15" customFormat="1" ht="23.4" x14ac:dyDescent="0.45">
      <c r="J46" s="2"/>
      <c r="K46" s="2"/>
      <c r="L46" s="16"/>
      <c r="M46" s="16"/>
      <c r="N46" s="90" t="s">
        <v>189</v>
      </c>
      <c r="O46" s="91" t="s">
        <v>219</v>
      </c>
      <c r="P46" s="91" t="s">
        <v>219</v>
      </c>
      <c r="Q46" s="92">
        <v>43143</v>
      </c>
      <c r="R46" s="92">
        <v>43158</v>
      </c>
      <c r="S46" s="137" t="s">
        <v>203</v>
      </c>
      <c r="T46" s="146" t="s">
        <v>249</v>
      </c>
      <c r="U46" s="33">
        <v>291560</v>
      </c>
      <c r="V46" s="33">
        <v>291560</v>
      </c>
      <c r="W46" s="167">
        <v>43224</v>
      </c>
      <c r="X46" s="167">
        <v>43235</v>
      </c>
      <c r="Y46" s="148"/>
      <c r="Z46" s="97" t="s">
        <v>131</v>
      </c>
      <c r="AA46" s="75" t="s">
        <v>543</v>
      </c>
      <c r="AB46" s="75" t="s">
        <v>543</v>
      </c>
      <c r="AC46" s="41">
        <v>43322</v>
      </c>
      <c r="AD46" s="41">
        <v>43328</v>
      </c>
      <c r="AE46" s="26" t="s">
        <v>372</v>
      </c>
      <c r="AF46" s="33" t="s">
        <v>293</v>
      </c>
      <c r="AG46" s="39" t="s">
        <v>239</v>
      </c>
      <c r="AH46" s="39" t="s">
        <v>239</v>
      </c>
      <c r="AI46" s="36">
        <v>43378</v>
      </c>
      <c r="AJ46" s="36">
        <v>43382</v>
      </c>
      <c r="AK46" s="39" t="s">
        <v>762</v>
      </c>
    </row>
    <row r="47" spans="10:37" s="15" customFormat="1" ht="23.4" x14ac:dyDescent="0.45">
      <c r="J47" s="2"/>
      <c r="K47" s="2"/>
      <c r="L47" s="16"/>
      <c r="M47" s="16"/>
      <c r="N47" s="90" t="s">
        <v>189</v>
      </c>
      <c r="O47" s="91" t="s">
        <v>219</v>
      </c>
      <c r="P47" s="91" t="s">
        <v>219</v>
      </c>
      <c r="Q47" s="92">
        <v>43143</v>
      </c>
      <c r="R47" s="92">
        <v>43158</v>
      </c>
      <c r="S47" s="137" t="s">
        <v>204</v>
      </c>
      <c r="T47" s="146" t="s">
        <v>249</v>
      </c>
      <c r="U47" s="33">
        <v>291563</v>
      </c>
      <c r="V47" s="33">
        <v>291563</v>
      </c>
      <c r="W47" s="167">
        <v>43224</v>
      </c>
      <c r="X47" s="167">
        <v>43235</v>
      </c>
      <c r="Y47" s="148"/>
      <c r="Z47" s="97" t="s">
        <v>544</v>
      </c>
      <c r="AA47" s="75" t="s">
        <v>545</v>
      </c>
      <c r="AB47" s="75" t="s">
        <v>545</v>
      </c>
      <c r="AC47" s="41">
        <v>43327</v>
      </c>
      <c r="AD47" s="41">
        <v>43367</v>
      </c>
      <c r="AE47" s="26" t="s">
        <v>372</v>
      </c>
      <c r="AF47" s="33" t="s">
        <v>249</v>
      </c>
      <c r="AG47" s="39">
        <v>260040</v>
      </c>
      <c r="AH47" s="39">
        <v>260040</v>
      </c>
      <c r="AI47" s="36">
        <v>43390</v>
      </c>
      <c r="AJ47" s="36">
        <v>43390</v>
      </c>
      <c r="AK47" s="39" t="s">
        <v>716</v>
      </c>
    </row>
    <row r="48" spans="10:37" s="15" customFormat="1" ht="23.4" x14ac:dyDescent="0.45">
      <c r="J48" s="2"/>
      <c r="K48" s="2"/>
      <c r="L48" s="16"/>
      <c r="M48" s="16"/>
      <c r="N48" s="90" t="s">
        <v>189</v>
      </c>
      <c r="O48" s="91" t="s">
        <v>220</v>
      </c>
      <c r="P48" s="91" t="s">
        <v>220</v>
      </c>
      <c r="Q48" s="92">
        <v>43153</v>
      </c>
      <c r="R48" s="92">
        <v>43158</v>
      </c>
      <c r="S48" s="137" t="s">
        <v>203</v>
      </c>
      <c r="T48" s="146" t="s">
        <v>249</v>
      </c>
      <c r="U48" s="33">
        <v>291589</v>
      </c>
      <c r="V48" s="33">
        <v>291589</v>
      </c>
      <c r="W48" s="167">
        <v>43207</v>
      </c>
      <c r="X48" s="167">
        <v>43235</v>
      </c>
      <c r="Y48" s="148"/>
      <c r="Z48" s="97" t="s">
        <v>292</v>
      </c>
      <c r="AA48" s="75" t="s">
        <v>546</v>
      </c>
      <c r="AB48" s="75" t="s">
        <v>546</v>
      </c>
      <c r="AC48" s="41">
        <v>43311</v>
      </c>
      <c r="AD48" s="41">
        <v>43312</v>
      </c>
      <c r="AE48" s="26" t="s">
        <v>367</v>
      </c>
      <c r="AF48" s="33" t="s">
        <v>249</v>
      </c>
      <c r="AG48" s="39">
        <v>273118</v>
      </c>
      <c r="AH48" s="39">
        <v>273118</v>
      </c>
      <c r="AI48" s="36">
        <v>43395</v>
      </c>
      <c r="AJ48" s="36">
        <v>43395</v>
      </c>
      <c r="AK48" s="39" t="s">
        <v>716</v>
      </c>
    </row>
    <row r="49" spans="10:37" s="15" customFormat="1" ht="23.4" x14ac:dyDescent="0.45">
      <c r="J49" s="2"/>
      <c r="K49" s="2"/>
      <c r="L49" s="16"/>
      <c r="M49" s="16"/>
      <c r="N49" s="90" t="s">
        <v>189</v>
      </c>
      <c r="O49" s="91" t="s">
        <v>220</v>
      </c>
      <c r="P49" s="91" t="s">
        <v>220</v>
      </c>
      <c r="Q49" s="92">
        <v>43153</v>
      </c>
      <c r="R49" s="92">
        <v>43158</v>
      </c>
      <c r="S49" s="137" t="s">
        <v>204</v>
      </c>
      <c r="T49" s="146" t="s">
        <v>249</v>
      </c>
      <c r="U49" s="33">
        <v>291603</v>
      </c>
      <c r="V49" s="33">
        <v>291603</v>
      </c>
      <c r="W49" s="167">
        <v>43224</v>
      </c>
      <c r="X49" s="167">
        <v>43235</v>
      </c>
      <c r="Y49" s="148"/>
      <c r="Z49" s="96" t="s">
        <v>292</v>
      </c>
      <c r="AA49" s="25" t="s">
        <v>541</v>
      </c>
      <c r="AB49" s="25" t="s">
        <v>541</v>
      </c>
      <c r="AC49" s="41">
        <v>43293</v>
      </c>
      <c r="AD49" s="41">
        <v>43294</v>
      </c>
      <c r="AE49" s="26" t="s">
        <v>367</v>
      </c>
      <c r="AF49" s="33" t="s">
        <v>249</v>
      </c>
      <c r="AG49" s="39">
        <v>273646</v>
      </c>
      <c r="AH49" s="39">
        <v>273646</v>
      </c>
      <c r="AI49" s="36">
        <v>43447</v>
      </c>
      <c r="AJ49" s="36">
        <v>43447</v>
      </c>
      <c r="AK49" s="39" t="s">
        <v>716</v>
      </c>
    </row>
    <row r="50" spans="10:37" s="15" customFormat="1" ht="23.4" x14ac:dyDescent="0.45">
      <c r="J50" s="2"/>
      <c r="K50" s="2"/>
      <c r="L50" s="16"/>
      <c r="M50" s="16"/>
      <c r="N50" s="90" t="s">
        <v>189</v>
      </c>
      <c r="O50" s="91" t="s">
        <v>190</v>
      </c>
      <c r="P50" s="91" t="s">
        <v>190</v>
      </c>
      <c r="Q50" s="92">
        <v>43161</v>
      </c>
      <c r="R50" s="92">
        <v>43161</v>
      </c>
      <c r="S50" s="137" t="s">
        <v>203</v>
      </c>
      <c r="T50" s="146" t="s">
        <v>249</v>
      </c>
      <c r="U50" s="33">
        <v>291608</v>
      </c>
      <c r="V50" s="33">
        <v>291608</v>
      </c>
      <c r="W50" s="167">
        <v>43230</v>
      </c>
      <c r="X50" s="167">
        <v>43235</v>
      </c>
      <c r="Y50" s="148"/>
      <c r="Z50" s="97" t="s">
        <v>131</v>
      </c>
      <c r="AA50" s="75" t="s">
        <v>547</v>
      </c>
      <c r="AB50" s="75" t="s">
        <v>547</v>
      </c>
      <c r="AC50" s="41" t="s">
        <v>548</v>
      </c>
      <c r="AD50" s="41">
        <v>43329</v>
      </c>
      <c r="AE50" s="26" t="s">
        <v>367</v>
      </c>
      <c r="AF50" s="33" t="s">
        <v>249</v>
      </c>
      <c r="AG50" s="39">
        <v>273647</v>
      </c>
      <c r="AH50" s="39">
        <v>273647</v>
      </c>
      <c r="AI50" s="36">
        <v>43419</v>
      </c>
      <c r="AJ50" s="36">
        <v>43419</v>
      </c>
      <c r="AK50" s="39" t="s">
        <v>716</v>
      </c>
    </row>
    <row r="51" spans="10:37" s="15" customFormat="1" ht="23.4" x14ac:dyDescent="0.45">
      <c r="J51" s="2"/>
      <c r="K51" s="2"/>
      <c r="L51" s="16"/>
      <c r="M51" s="16"/>
      <c r="N51" s="90" t="s">
        <v>189</v>
      </c>
      <c r="O51" s="91" t="s">
        <v>190</v>
      </c>
      <c r="P51" s="91" t="s">
        <v>190</v>
      </c>
      <c r="Q51" s="92">
        <v>43161</v>
      </c>
      <c r="R51" s="92">
        <v>43161</v>
      </c>
      <c r="S51" s="137" t="s">
        <v>204</v>
      </c>
      <c r="T51" s="146" t="s">
        <v>249</v>
      </c>
      <c r="U51" s="33">
        <v>291609</v>
      </c>
      <c r="V51" s="33">
        <v>291609</v>
      </c>
      <c r="W51" s="167">
        <v>43231</v>
      </c>
      <c r="X51" s="167">
        <v>43235</v>
      </c>
      <c r="Y51" s="148"/>
      <c r="Z51" s="97" t="s">
        <v>131</v>
      </c>
      <c r="AA51" s="75"/>
      <c r="AB51" s="75" t="s">
        <v>549</v>
      </c>
      <c r="AC51" s="41">
        <v>43371</v>
      </c>
      <c r="AD51" s="41" t="s">
        <v>550</v>
      </c>
      <c r="AE51" s="26" t="s">
        <v>370</v>
      </c>
      <c r="AF51" s="33" t="s">
        <v>249</v>
      </c>
      <c r="AG51" s="39">
        <v>296537</v>
      </c>
      <c r="AH51" s="39">
        <v>296537</v>
      </c>
      <c r="AI51" s="36">
        <v>43430</v>
      </c>
      <c r="AJ51" s="36">
        <v>43430</v>
      </c>
      <c r="AK51" s="39" t="s">
        <v>717</v>
      </c>
    </row>
    <row r="52" spans="10:37" s="15" customFormat="1" ht="23.4" x14ac:dyDescent="0.45">
      <c r="J52" s="2"/>
      <c r="K52" s="2"/>
      <c r="L52" s="16"/>
      <c r="M52" s="16"/>
      <c r="N52" s="90" t="s">
        <v>191</v>
      </c>
      <c r="O52" s="91" t="s">
        <v>221</v>
      </c>
      <c r="P52" s="91" t="s">
        <v>221</v>
      </c>
      <c r="Q52" s="92">
        <v>43145</v>
      </c>
      <c r="R52" s="92">
        <v>43145</v>
      </c>
      <c r="S52" s="137" t="s">
        <v>203</v>
      </c>
      <c r="T52" s="146" t="s">
        <v>249</v>
      </c>
      <c r="U52" s="33">
        <v>291613</v>
      </c>
      <c r="V52" s="33">
        <v>291613</v>
      </c>
      <c r="W52" s="167">
        <v>43231</v>
      </c>
      <c r="X52" s="167">
        <v>43235</v>
      </c>
      <c r="Y52" s="148"/>
      <c r="Z52" s="97" t="s">
        <v>319</v>
      </c>
      <c r="AA52" s="75" t="s">
        <v>559</v>
      </c>
      <c r="AB52" s="75" t="s">
        <v>559</v>
      </c>
      <c r="AC52" s="41">
        <v>43335</v>
      </c>
      <c r="AD52" s="41">
        <v>43335</v>
      </c>
      <c r="AE52" s="26" t="s">
        <v>560</v>
      </c>
      <c r="AF52" s="33" t="s">
        <v>249</v>
      </c>
      <c r="AG52" s="39">
        <v>273118</v>
      </c>
      <c r="AH52" s="39">
        <v>273118</v>
      </c>
      <c r="AI52" s="36">
        <v>43416</v>
      </c>
      <c r="AJ52" s="36">
        <v>43416</v>
      </c>
      <c r="AK52" s="39" t="s">
        <v>717</v>
      </c>
    </row>
    <row r="53" spans="10:37" s="15" customFormat="1" ht="23.4" x14ac:dyDescent="0.45">
      <c r="J53" s="2"/>
      <c r="K53" s="2"/>
      <c r="L53" s="16"/>
      <c r="M53" s="16"/>
      <c r="N53" s="90" t="s">
        <v>191</v>
      </c>
      <c r="O53" s="91" t="s">
        <v>221</v>
      </c>
      <c r="P53" s="91" t="s">
        <v>221</v>
      </c>
      <c r="Q53" s="92">
        <v>43145</v>
      </c>
      <c r="R53" s="92">
        <v>43145</v>
      </c>
      <c r="S53" s="137" t="s">
        <v>204</v>
      </c>
      <c r="T53" s="146" t="s">
        <v>249</v>
      </c>
      <c r="U53" s="33">
        <v>291618</v>
      </c>
      <c r="V53" s="33">
        <v>291618</v>
      </c>
      <c r="W53" s="167">
        <v>43229</v>
      </c>
      <c r="X53" s="167">
        <v>43235</v>
      </c>
      <c r="Y53" s="148"/>
      <c r="Z53" s="97" t="s">
        <v>325</v>
      </c>
      <c r="AA53" s="75" t="s">
        <v>561</v>
      </c>
      <c r="AB53" s="75" t="s">
        <v>561</v>
      </c>
      <c r="AC53" s="41">
        <v>43285</v>
      </c>
      <c r="AD53" s="41"/>
      <c r="AE53" s="26" t="s">
        <v>567</v>
      </c>
      <c r="AF53" s="33" t="s">
        <v>249</v>
      </c>
      <c r="AG53" s="39">
        <v>245838</v>
      </c>
      <c r="AH53" s="39">
        <v>245838</v>
      </c>
      <c r="AI53" s="36">
        <v>43384</v>
      </c>
      <c r="AJ53" s="36">
        <v>43384</v>
      </c>
      <c r="AK53" s="39" t="s">
        <v>717</v>
      </c>
    </row>
    <row r="54" spans="10:37" s="15" customFormat="1" ht="26.25" customHeight="1" x14ac:dyDescent="0.45">
      <c r="J54" s="2"/>
      <c r="K54" s="2"/>
      <c r="L54" s="16"/>
      <c r="M54" s="16"/>
      <c r="N54" s="90" t="s">
        <v>191</v>
      </c>
      <c r="O54" s="91" t="s">
        <v>222</v>
      </c>
      <c r="P54" s="91" t="s">
        <v>222</v>
      </c>
      <c r="Q54" s="92">
        <v>43146</v>
      </c>
      <c r="R54" s="92">
        <v>43150</v>
      </c>
      <c r="S54" s="137" t="s">
        <v>203</v>
      </c>
      <c r="T54" s="146" t="s">
        <v>249</v>
      </c>
      <c r="U54" s="33">
        <v>291627</v>
      </c>
      <c r="V54" s="33">
        <v>291627</v>
      </c>
      <c r="W54" s="167">
        <v>43231</v>
      </c>
      <c r="X54" s="167">
        <v>43235</v>
      </c>
      <c r="Y54" s="148"/>
      <c r="Z54" s="97" t="s">
        <v>325</v>
      </c>
      <c r="AA54" s="75" t="s">
        <v>561</v>
      </c>
      <c r="AB54" s="75" t="s">
        <v>561</v>
      </c>
      <c r="AC54" s="41">
        <v>43285</v>
      </c>
      <c r="AD54" s="41"/>
      <c r="AE54" s="26" t="s">
        <v>568</v>
      </c>
      <c r="AF54" s="33" t="s">
        <v>249</v>
      </c>
      <c r="AG54" s="39">
        <v>292566</v>
      </c>
      <c r="AH54" s="39">
        <v>292566</v>
      </c>
      <c r="AI54" s="36">
        <v>43416</v>
      </c>
      <c r="AJ54" s="36">
        <v>43416</v>
      </c>
      <c r="AK54" s="39" t="s">
        <v>717</v>
      </c>
    </row>
    <row r="55" spans="10:37" s="15" customFormat="1" ht="23.4" x14ac:dyDescent="0.45">
      <c r="J55" s="2"/>
      <c r="K55" s="2"/>
      <c r="L55" s="16"/>
      <c r="M55" s="16"/>
      <c r="N55" s="90" t="s">
        <v>191</v>
      </c>
      <c r="O55" s="91" t="s">
        <v>222</v>
      </c>
      <c r="P55" s="91" t="s">
        <v>222</v>
      </c>
      <c r="Q55" s="92">
        <v>43146</v>
      </c>
      <c r="R55" s="92">
        <v>43150</v>
      </c>
      <c r="S55" s="137" t="s">
        <v>204</v>
      </c>
      <c r="T55" s="146" t="s">
        <v>249</v>
      </c>
      <c r="U55" s="33">
        <v>291628</v>
      </c>
      <c r="V55" s="33">
        <v>291628</v>
      </c>
      <c r="W55" s="167">
        <v>43227</v>
      </c>
      <c r="X55" s="167">
        <v>43235</v>
      </c>
      <c r="Y55" s="148"/>
      <c r="Z55" s="97" t="s">
        <v>299</v>
      </c>
      <c r="AA55" s="75" t="s">
        <v>562</v>
      </c>
      <c r="AB55" s="75" t="s">
        <v>562</v>
      </c>
      <c r="AC55" s="41">
        <v>43316</v>
      </c>
      <c r="AD55" s="41"/>
      <c r="AE55" s="26" t="s">
        <v>560</v>
      </c>
      <c r="AF55" s="156"/>
      <c r="AG55" s="84"/>
      <c r="AH55" s="84"/>
      <c r="AI55" s="84"/>
      <c r="AJ55" s="84"/>
      <c r="AK55" s="89"/>
    </row>
    <row r="56" spans="10:37" s="15" customFormat="1" ht="23.4" x14ac:dyDescent="0.45">
      <c r="J56" s="2"/>
      <c r="K56" s="2"/>
      <c r="L56" s="16"/>
      <c r="M56" s="16"/>
      <c r="N56" s="90" t="s">
        <v>191</v>
      </c>
      <c r="O56" s="91" t="s">
        <v>223</v>
      </c>
      <c r="P56" s="91" t="s">
        <v>223</v>
      </c>
      <c r="Q56" s="92">
        <v>43147</v>
      </c>
      <c r="R56" s="92">
        <v>43153</v>
      </c>
      <c r="S56" s="137" t="s">
        <v>203</v>
      </c>
      <c r="T56" s="146" t="s">
        <v>249</v>
      </c>
      <c r="U56" s="33">
        <v>291631</v>
      </c>
      <c r="V56" s="33">
        <v>291631</v>
      </c>
      <c r="W56" s="167">
        <v>43231</v>
      </c>
      <c r="X56" s="167">
        <v>43235</v>
      </c>
      <c r="Y56" s="148"/>
      <c r="Z56" s="97" t="s">
        <v>303</v>
      </c>
      <c r="AA56" s="75" t="s">
        <v>563</v>
      </c>
      <c r="AB56" s="75" t="s">
        <v>563</v>
      </c>
      <c r="AC56" s="41">
        <v>43320</v>
      </c>
      <c r="AD56" s="41">
        <v>43320</v>
      </c>
      <c r="AE56" s="26" t="s">
        <v>560</v>
      </c>
      <c r="AF56" s="261"/>
      <c r="AG56" s="84"/>
      <c r="AH56" s="84"/>
      <c r="AI56" s="84"/>
      <c r="AJ56" s="84"/>
      <c r="AK56" s="89"/>
    </row>
    <row r="57" spans="10:37" s="15" customFormat="1" ht="23.4" x14ac:dyDescent="0.45">
      <c r="J57" s="2"/>
      <c r="K57" s="2"/>
      <c r="L57" s="16"/>
      <c r="M57" s="16"/>
      <c r="N57" s="90" t="s">
        <v>191</v>
      </c>
      <c r="O57" s="91" t="s">
        <v>224</v>
      </c>
      <c r="P57" s="91" t="s">
        <v>224</v>
      </c>
      <c r="Q57" s="92">
        <v>43125</v>
      </c>
      <c r="R57" s="92">
        <v>43125</v>
      </c>
      <c r="S57" s="137" t="s">
        <v>204</v>
      </c>
      <c r="T57" s="146" t="s">
        <v>249</v>
      </c>
      <c r="U57" s="33">
        <v>291634</v>
      </c>
      <c r="V57" s="33">
        <v>291634</v>
      </c>
      <c r="W57" s="167">
        <v>43231</v>
      </c>
      <c r="X57" s="167">
        <v>43235</v>
      </c>
      <c r="Y57" s="148"/>
      <c r="Z57" s="97" t="s">
        <v>303</v>
      </c>
      <c r="AA57" s="75" t="s">
        <v>564</v>
      </c>
      <c r="AB57" s="75" t="s">
        <v>564</v>
      </c>
      <c r="AC57" s="41">
        <v>43348</v>
      </c>
      <c r="AD57" s="41">
        <v>43348</v>
      </c>
      <c r="AE57" s="26" t="s">
        <v>560</v>
      </c>
      <c r="AF57" s="156"/>
      <c r="AG57" s="84"/>
      <c r="AH57" s="84"/>
      <c r="AI57" s="84"/>
      <c r="AJ57" s="84"/>
      <c r="AK57" s="89"/>
    </row>
    <row r="58" spans="10:37" s="15" customFormat="1" ht="23.4" x14ac:dyDescent="0.45">
      <c r="J58" s="2"/>
      <c r="K58" s="2"/>
      <c r="L58" s="16"/>
      <c r="M58" s="16"/>
      <c r="N58" s="90" t="s">
        <v>191</v>
      </c>
      <c r="O58" s="91" t="s">
        <v>224</v>
      </c>
      <c r="P58" s="91" t="s">
        <v>224</v>
      </c>
      <c r="Q58" s="92">
        <v>43125</v>
      </c>
      <c r="R58" s="92">
        <v>43125</v>
      </c>
      <c r="S58" s="137" t="s">
        <v>203</v>
      </c>
      <c r="T58" s="146" t="s">
        <v>249</v>
      </c>
      <c r="U58" s="33">
        <v>291636</v>
      </c>
      <c r="V58" s="33">
        <v>291636</v>
      </c>
      <c r="W58" s="167">
        <v>43230</v>
      </c>
      <c r="X58" s="167">
        <v>43235</v>
      </c>
      <c r="Y58" s="148"/>
      <c r="Z58" s="97" t="s">
        <v>303</v>
      </c>
      <c r="AA58" s="75" t="s">
        <v>565</v>
      </c>
      <c r="AB58" s="75" t="s">
        <v>565</v>
      </c>
      <c r="AC58" s="41">
        <v>43291</v>
      </c>
      <c r="AD58" s="41">
        <v>43291</v>
      </c>
      <c r="AE58" s="26" t="s">
        <v>560</v>
      </c>
      <c r="AF58" s="156"/>
      <c r="AG58" s="84"/>
      <c r="AH58" s="84"/>
      <c r="AI58" s="84"/>
      <c r="AJ58" s="84"/>
      <c r="AK58" s="89"/>
    </row>
    <row r="59" spans="10:37" s="15" customFormat="1" ht="23.4" x14ac:dyDescent="0.45">
      <c r="J59" s="2"/>
      <c r="K59" s="2"/>
      <c r="L59" s="16"/>
      <c r="M59" s="16"/>
      <c r="N59" s="90" t="s">
        <v>191</v>
      </c>
      <c r="O59" s="91" t="s">
        <v>225</v>
      </c>
      <c r="P59" s="91" t="s">
        <v>225</v>
      </c>
      <c r="Q59" s="92">
        <v>43123</v>
      </c>
      <c r="R59" s="92">
        <v>43125</v>
      </c>
      <c r="S59" s="137" t="s">
        <v>204</v>
      </c>
      <c r="T59" s="146" t="s">
        <v>249</v>
      </c>
      <c r="U59" s="33">
        <v>291638</v>
      </c>
      <c r="V59" s="33">
        <v>291638</v>
      </c>
      <c r="W59" s="167">
        <v>43229</v>
      </c>
      <c r="X59" s="167">
        <v>43235</v>
      </c>
      <c r="Y59" s="148"/>
      <c r="Z59" s="97" t="s">
        <v>297</v>
      </c>
      <c r="AA59" s="75" t="s">
        <v>566</v>
      </c>
      <c r="AB59" s="75" t="s">
        <v>566</v>
      </c>
      <c r="AC59" s="41">
        <v>43343</v>
      </c>
      <c r="AD59" s="41">
        <v>43343</v>
      </c>
      <c r="AE59" s="26" t="s">
        <v>560</v>
      </c>
      <c r="AF59" s="156"/>
      <c r="AG59" s="84"/>
      <c r="AH59" s="84"/>
      <c r="AI59" s="84"/>
      <c r="AJ59" s="84"/>
      <c r="AK59" s="89"/>
    </row>
    <row r="60" spans="10:37" s="15" customFormat="1" ht="23.4" x14ac:dyDescent="0.45">
      <c r="J60" s="2"/>
      <c r="K60" s="2"/>
      <c r="L60" s="16"/>
      <c r="M60" s="16"/>
      <c r="N60" s="90" t="s">
        <v>191</v>
      </c>
      <c r="O60" s="91" t="s">
        <v>225</v>
      </c>
      <c r="P60" s="91" t="s">
        <v>225</v>
      </c>
      <c r="Q60" s="92">
        <v>43125</v>
      </c>
      <c r="R60" s="92">
        <v>43125</v>
      </c>
      <c r="S60" s="137" t="s">
        <v>203</v>
      </c>
      <c r="T60" s="146" t="s">
        <v>249</v>
      </c>
      <c r="U60" s="33">
        <v>291641</v>
      </c>
      <c r="V60" s="33">
        <v>291641</v>
      </c>
      <c r="W60" s="167">
        <v>43224</v>
      </c>
      <c r="X60" s="167">
        <v>43235</v>
      </c>
      <c r="Y60" s="148"/>
      <c r="Z60" s="97"/>
      <c r="AA60" s="75"/>
      <c r="AB60" s="75"/>
      <c r="AC60" s="41"/>
      <c r="AD60" s="41"/>
      <c r="AE60" s="26"/>
      <c r="AF60" s="156"/>
      <c r="AG60" s="84"/>
      <c r="AH60" s="84"/>
      <c r="AI60" s="84"/>
      <c r="AJ60" s="84"/>
      <c r="AK60" s="89"/>
    </row>
    <row r="61" spans="10:37" s="15" customFormat="1" ht="23.4" x14ac:dyDescent="0.45">
      <c r="J61" s="2"/>
      <c r="K61" s="2"/>
      <c r="L61" s="16"/>
      <c r="M61" s="16"/>
      <c r="N61" s="90" t="s">
        <v>191</v>
      </c>
      <c r="O61" s="91" t="s">
        <v>226</v>
      </c>
      <c r="P61" s="91" t="s">
        <v>226</v>
      </c>
      <c r="Q61" s="92">
        <v>43147</v>
      </c>
      <c r="R61" s="92">
        <v>43153</v>
      </c>
      <c r="S61" s="137" t="s">
        <v>204</v>
      </c>
      <c r="T61" s="146" t="s">
        <v>249</v>
      </c>
      <c r="U61" s="33">
        <v>291644</v>
      </c>
      <c r="V61" s="33">
        <v>291644</v>
      </c>
      <c r="W61" s="167">
        <v>43231</v>
      </c>
      <c r="X61" s="167">
        <v>43235</v>
      </c>
      <c r="Y61" s="148"/>
      <c r="Z61" s="97"/>
      <c r="AA61" s="75"/>
      <c r="AB61" s="75"/>
      <c r="AC61" s="41"/>
      <c r="AD61" s="41"/>
      <c r="AE61" s="26"/>
      <c r="AF61" s="156"/>
      <c r="AG61" s="84"/>
      <c r="AH61" s="84"/>
      <c r="AI61" s="84"/>
      <c r="AJ61" s="84"/>
      <c r="AK61" s="89"/>
    </row>
    <row r="62" spans="10:37" s="15" customFormat="1" ht="23.4" x14ac:dyDescent="0.45">
      <c r="J62" s="2"/>
      <c r="K62" s="2"/>
      <c r="L62" s="16"/>
      <c r="M62" s="16"/>
      <c r="N62" s="90" t="s">
        <v>191</v>
      </c>
      <c r="O62" s="91" t="s">
        <v>226</v>
      </c>
      <c r="P62" s="91" t="s">
        <v>226</v>
      </c>
      <c r="Q62" s="92">
        <v>43147</v>
      </c>
      <c r="R62" s="92">
        <v>43153</v>
      </c>
      <c r="S62" s="137" t="s">
        <v>203</v>
      </c>
      <c r="T62" s="146" t="s">
        <v>249</v>
      </c>
      <c r="U62" s="33">
        <v>291646</v>
      </c>
      <c r="V62" s="33">
        <v>291646</v>
      </c>
      <c r="W62" s="167">
        <v>43230</v>
      </c>
      <c r="X62" s="167">
        <v>43235</v>
      </c>
      <c r="Y62" s="148"/>
      <c r="Z62" s="97"/>
      <c r="AA62" s="75"/>
      <c r="AB62" s="75"/>
      <c r="AC62" s="41"/>
      <c r="AD62" s="41"/>
      <c r="AE62" s="26"/>
      <c r="AF62" s="156"/>
      <c r="AG62" s="84"/>
      <c r="AH62" s="84"/>
      <c r="AI62" s="84"/>
      <c r="AJ62" s="84"/>
      <c r="AK62" s="89"/>
    </row>
    <row r="63" spans="10:37" s="15" customFormat="1" ht="26.25" customHeight="1" x14ac:dyDescent="0.45">
      <c r="J63" s="2"/>
      <c r="K63" s="2"/>
      <c r="L63" s="16"/>
      <c r="M63" s="16"/>
      <c r="N63" s="90" t="s">
        <v>191</v>
      </c>
      <c r="O63" s="91" t="s">
        <v>227</v>
      </c>
      <c r="P63" s="91" t="s">
        <v>227</v>
      </c>
      <c r="Q63" s="92">
        <v>43185</v>
      </c>
      <c r="R63" s="92">
        <v>43186</v>
      </c>
      <c r="S63" s="137" t="s">
        <v>204</v>
      </c>
      <c r="T63" s="146" t="s">
        <v>249</v>
      </c>
      <c r="U63" s="33">
        <v>291651</v>
      </c>
      <c r="V63" s="33">
        <v>291651</v>
      </c>
      <c r="W63" s="167">
        <v>43234</v>
      </c>
      <c r="X63" s="167">
        <v>43235</v>
      </c>
      <c r="Y63" s="148"/>
      <c r="Z63" s="97"/>
      <c r="AA63" s="75"/>
      <c r="AB63" s="75"/>
      <c r="AC63" s="41"/>
      <c r="AD63" s="41"/>
      <c r="AE63" s="26"/>
      <c r="AF63" s="156"/>
      <c r="AG63" s="84"/>
      <c r="AH63" s="84"/>
      <c r="AI63" s="84"/>
      <c r="AJ63" s="84"/>
      <c r="AK63" s="89"/>
    </row>
    <row r="64" spans="10:37" s="15" customFormat="1" ht="23.4" x14ac:dyDescent="0.45">
      <c r="J64" s="2"/>
      <c r="K64" s="2"/>
      <c r="L64" s="16"/>
      <c r="M64" s="16"/>
      <c r="N64" s="90" t="s">
        <v>195</v>
      </c>
      <c r="O64" s="91" t="s">
        <v>228</v>
      </c>
      <c r="P64" s="91" t="s">
        <v>228</v>
      </c>
      <c r="Q64" s="92">
        <v>43174</v>
      </c>
      <c r="R64" s="92">
        <v>43180</v>
      </c>
      <c r="S64" s="137" t="s">
        <v>204</v>
      </c>
      <c r="T64" s="146" t="s">
        <v>249</v>
      </c>
      <c r="U64" s="33">
        <v>291822</v>
      </c>
      <c r="V64" s="33">
        <v>291822</v>
      </c>
      <c r="W64" s="167">
        <v>43231</v>
      </c>
      <c r="X64" s="167">
        <v>43235</v>
      </c>
      <c r="Y64" s="148"/>
      <c r="Z64" s="97"/>
      <c r="AA64" s="75"/>
      <c r="AB64" s="75"/>
      <c r="AC64" s="41"/>
      <c r="AD64" s="41"/>
      <c r="AE64" s="26"/>
      <c r="AF64" s="156"/>
      <c r="AG64" s="84"/>
      <c r="AH64" s="84"/>
      <c r="AI64" s="84"/>
      <c r="AJ64" s="84"/>
      <c r="AK64" s="89"/>
    </row>
    <row r="65" spans="10:37" s="15" customFormat="1" ht="26.25" customHeight="1" x14ac:dyDescent="0.45">
      <c r="J65" s="2"/>
      <c r="K65" s="2"/>
      <c r="L65" s="16"/>
      <c r="M65" s="16"/>
      <c r="N65" s="90" t="s">
        <v>195</v>
      </c>
      <c r="O65" s="91" t="s">
        <v>229</v>
      </c>
      <c r="P65" s="91" t="s">
        <v>229</v>
      </c>
      <c r="Q65" s="92">
        <v>43174</v>
      </c>
      <c r="R65" s="92">
        <v>43180</v>
      </c>
      <c r="S65" s="137" t="s">
        <v>203</v>
      </c>
      <c r="T65" s="146" t="s">
        <v>249</v>
      </c>
      <c r="U65" s="33">
        <v>291835</v>
      </c>
      <c r="V65" s="33">
        <v>291835</v>
      </c>
      <c r="W65" s="167">
        <v>43230</v>
      </c>
      <c r="X65" s="167">
        <v>43235</v>
      </c>
      <c r="Y65" s="148"/>
      <c r="Z65" s="97"/>
      <c r="AA65" s="75"/>
      <c r="AB65" s="75"/>
      <c r="AC65" s="41"/>
      <c r="AD65" s="41"/>
      <c r="AE65" s="26"/>
      <c r="AF65" s="156"/>
      <c r="AG65" s="84"/>
      <c r="AH65" s="84"/>
      <c r="AI65" s="84"/>
      <c r="AJ65" s="84"/>
      <c r="AK65" s="89"/>
    </row>
    <row r="66" spans="10:37" s="15" customFormat="1" ht="23.4" x14ac:dyDescent="0.45">
      <c r="J66" s="2"/>
      <c r="K66" s="2"/>
      <c r="L66" s="16"/>
      <c r="M66" s="16"/>
      <c r="N66" s="90" t="s">
        <v>195</v>
      </c>
      <c r="O66" s="91" t="s">
        <v>229</v>
      </c>
      <c r="P66" s="91" t="s">
        <v>229</v>
      </c>
      <c r="Q66" s="92">
        <v>43174</v>
      </c>
      <c r="R66" s="92">
        <v>43180</v>
      </c>
      <c r="S66" s="137" t="s">
        <v>204</v>
      </c>
      <c r="T66" s="146" t="s">
        <v>249</v>
      </c>
      <c r="U66" s="33">
        <v>291845</v>
      </c>
      <c r="V66" s="33">
        <v>291845</v>
      </c>
      <c r="W66" s="167">
        <v>43234</v>
      </c>
      <c r="X66" s="167">
        <v>43235</v>
      </c>
      <c r="Y66" s="148"/>
      <c r="Z66" s="97"/>
      <c r="AA66" s="75"/>
      <c r="AB66" s="75"/>
      <c r="AC66" s="41"/>
      <c r="AD66" s="41"/>
      <c r="AE66" s="26"/>
      <c r="AF66" s="156"/>
      <c r="AG66" s="84"/>
      <c r="AH66" s="84"/>
      <c r="AI66" s="84"/>
      <c r="AJ66" s="84"/>
      <c r="AK66" s="89"/>
    </row>
    <row r="67" spans="10:37" s="15" customFormat="1" ht="26.25" customHeight="1" x14ac:dyDescent="0.45">
      <c r="J67" s="2"/>
      <c r="K67" s="2"/>
      <c r="L67" s="16"/>
      <c r="M67" s="16"/>
      <c r="N67" s="90" t="s">
        <v>195</v>
      </c>
      <c r="O67" s="91" t="s">
        <v>228</v>
      </c>
      <c r="P67" s="91" t="s">
        <v>228</v>
      </c>
      <c r="Q67" s="92">
        <v>43174</v>
      </c>
      <c r="R67" s="92">
        <v>43180</v>
      </c>
      <c r="S67" s="137" t="s">
        <v>203</v>
      </c>
      <c r="T67" s="146" t="s">
        <v>249</v>
      </c>
      <c r="U67" s="33">
        <v>291865</v>
      </c>
      <c r="V67" s="33">
        <v>291865</v>
      </c>
      <c r="W67" s="167">
        <v>43223</v>
      </c>
      <c r="X67" s="167">
        <v>43235</v>
      </c>
      <c r="Y67" s="148"/>
      <c r="Z67" s="97"/>
      <c r="AF67" s="156"/>
      <c r="AG67" s="84"/>
      <c r="AH67" s="84"/>
      <c r="AI67" s="84"/>
      <c r="AJ67" s="84"/>
      <c r="AK67" s="89"/>
    </row>
    <row r="68" spans="10:37" s="15" customFormat="1" ht="26.25" customHeight="1" x14ac:dyDescent="0.45">
      <c r="J68" s="2"/>
      <c r="K68" s="2"/>
      <c r="L68" s="16"/>
      <c r="M68" s="16"/>
      <c r="N68" s="90" t="s">
        <v>245</v>
      </c>
      <c r="O68" s="91" t="s">
        <v>246</v>
      </c>
      <c r="P68" s="91" t="s">
        <v>246</v>
      </c>
      <c r="Q68" s="92">
        <v>43108</v>
      </c>
      <c r="R68" s="92">
        <v>43111</v>
      </c>
      <c r="S68" s="137" t="s">
        <v>247</v>
      </c>
      <c r="T68" s="146" t="s">
        <v>249</v>
      </c>
      <c r="U68" s="33">
        <v>291875</v>
      </c>
      <c r="V68" s="33">
        <v>291875</v>
      </c>
      <c r="W68" s="167">
        <v>43231</v>
      </c>
      <c r="X68" s="167">
        <v>43235</v>
      </c>
      <c r="Y68" s="148"/>
      <c r="AF68" s="156"/>
      <c r="AG68" s="84"/>
      <c r="AH68" s="84"/>
      <c r="AI68" s="84"/>
      <c r="AJ68" s="84"/>
      <c r="AK68" s="89"/>
    </row>
    <row r="69" spans="10:37" s="15" customFormat="1" ht="23.4" x14ac:dyDescent="0.45">
      <c r="J69" s="2"/>
      <c r="K69" s="2"/>
      <c r="L69" s="16"/>
      <c r="M69" s="16"/>
      <c r="N69" s="90" t="s">
        <v>230</v>
      </c>
      <c r="O69" s="91" t="s">
        <v>248</v>
      </c>
      <c r="P69" s="91" t="s">
        <v>248</v>
      </c>
      <c r="Q69" s="92">
        <v>43187</v>
      </c>
      <c r="R69" s="92">
        <v>43187</v>
      </c>
      <c r="S69" s="137" t="s">
        <v>247</v>
      </c>
      <c r="T69" s="146" t="s">
        <v>249</v>
      </c>
      <c r="U69" s="33">
        <v>291952</v>
      </c>
      <c r="V69" s="33">
        <v>291952</v>
      </c>
      <c r="W69" s="167">
        <v>43227</v>
      </c>
      <c r="X69" s="167">
        <v>43234</v>
      </c>
      <c r="Y69" s="148"/>
      <c r="AF69" s="156"/>
      <c r="AG69" s="84"/>
      <c r="AH69" s="84"/>
      <c r="AI69" s="84"/>
      <c r="AJ69" s="84"/>
      <c r="AK69" s="89"/>
    </row>
    <row r="70" spans="10:37" s="15" customFormat="1" ht="26.25" customHeight="1" x14ac:dyDescent="0.45">
      <c r="J70" s="2"/>
      <c r="K70" s="2"/>
      <c r="L70" s="16"/>
      <c r="M70" s="16"/>
      <c r="N70" s="90" t="s">
        <v>249</v>
      </c>
      <c r="O70" s="91">
        <v>273496</v>
      </c>
      <c r="P70" s="91">
        <v>273496</v>
      </c>
      <c r="Q70" s="92">
        <v>43137</v>
      </c>
      <c r="R70" s="92">
        <v>43169</v>
      </c>
      <c r="S70" s="137"/>
      <c r="T70" s="146" t="s">
        <v>249</v>
      </c>
      <c r="U70" s="33">
        <v>291952</v>
      </c>
      <c r="V70" s="33">
        <v>291952</v>
      </c>
      <c r="W70" s="167">
        <v>43227</v>
      </c>
      <c r="X70" s="167">
        <v>43234</v>
      </c>
      <c r="Y70" s="148"/>
      <c r="AF70" s="156"/>
      <c r="AG70" s="84"/>
      <c r="AH70" s="84"/>
      <c r="AI70" s="84"/>
      <c r="AJ70" s="84"/>
      <c r="AK70" s="89"/>
    </row>
    <row r="71" spans="10:37" s="15" customFormat="1" ht="26.25" customHeight="1" x14ac:dyDescent="0.45">
      <c r="J71" s="2"/>
      <c r="K71" s="2"/>
      <c r="L71" s="16"/>
      <c r="M71" s="16"/>
      <c r="N71" s="100"/>
      <c r="O71" s="78"/>
      <c r="P71" s="78"/>
      <c r="Q71" s="101"/>
      <c r="R71" s="101"/>
      <c r="S71" s="37"/>
      <c r="T71" s="146" t="s">
        <v>230</v>
      </c>
      <c r="U71" s="33" t="s">
        <v>421</v>
      </c>
      <c r="V71" s="33" t="s">
        <v>422</v>
      </c>
      <c r="W71" s="167">
        <v>43248</v>
      </c>
      <c r="X71" s="167">
        <v>43255</v>
      </c>
      <c r="Y71" s="148" t="s">
        <v>247</v>
      </c>
      <c r="AF71" s="156"/>
      <c r="AG71" s="84"/>
      <c r="AH71" s="84"/>
      <c r="AI71" s="84"/>
      <c r="AJ71" s="84"/>
      <c r="AK71" s="89"/>
    </row>
    <row r="72" spans="10:37" s="15" customFormat="1" ht="26.25" customHeight="1" x14ac:dyDescent="0.45">
      <c r="J72" s="2"/>
      <c r="K72" s="2"/>
      <c r="L72" s="16"/>
      <c r="M72" s="16"/>
      <c r="N72" s="1"/>
      <c r="O72" s="1"/>
      <c r="P72" s="1"/>
      <c r="Q72" s="1"/>
      <c r="R72" s="1"/>
      <c r="S72" s="1"/>
      <c r="T72" s="142"/>
      <c r="U72" s="142"/>
      <c r="V72" s="142"/>
      <c r="W72" s="142"/>
      <c r="X72" s="142"/>
      <c r="Y72" s="140"/>
      <c r="AF72" s="156"/>
      <c r="AG72" s="84"/>
      <c r="AH72" s="84"/>
      <c r="AI72" s="84"/>
      <c r="AJ72" s="84"/>
      <c r="AK72" s="89"/>
    </row>
    <row r="73" spans="10:37" s="15" customFormat="1" ht="23.25" customHeight="1" x14ac:dyDescent="0.45">
      <c r="J73" s="2"/>
      <c r="K73" s="2"/>
      <c r="L73" s="16"/>
      <c r="M73" s="16"/>
      <c r="N73" s="1"/>
      <c r="O73" s="1"/>
      <c r="P73" s="1"/>
      <c r="Q73" s="1"/>
      <c r="R73" s="1"/>
      <c r="S73" s="1"/>
      <c r="T73" s="142"/>
      <c r="U73" s="142"/>
      <c r="V73" s="142"/>
      <c r="W73" s="142"/>
      <c r="X73" s="142"/>
      <c r="Y73" s="140"/>
      <c r="AF73" s="156"/>
      <c r="AG73" s="84"/>
      <c r="AH73" s="84"/>
      <c r="AI73" s="84"/>
      <c r="AJ73" s="84"/>
      <c r="AK73" s="89"/>
    </row>
    <row r="74" spans="10:37" s="15" customFormat="1" ht="23.25" customHeight="1" x14ac:dyDescent="0.45">
      <c r="J74" s="2"/>
      <c r="K74" s="2"/>
      <c r="L74" s="16"/>
      <c r="M74" s="16"/>
      <c r="N74" s="1"/>
      <c r="O74" s="1"/>
      <c r="P74" s="1"/>
      <c r="Q74" s="1"/>
      <c r="R74" s="1"/>
      <c r="S74" s="1"/>
      <c r="T74" s="142"/>
      <c r="U74" s="142"/>
      <c r="V74" s="142"/>
      <c r="W74" s="142"/>
      <c r="X74" s="142"/>
      <c r="Y74" s="140"/>
      <c r="AF74" s="156"/>
      <c r="AG74" s="84"/>
      <c r="AH74" s="84"/>
      <c r="AI74" s="84"/>
      <c r="AJ74" s="84"/>
      <c r="AK74" s="89"/>
    </row>
    <row r="75" spans="10:37" s="15" customFormat="1" ht="23.25" customHeight="1" x14ac:dyDescent="0.45">
      <c r="J75" s="2"/>
      <c r="K75" s="2"/>
      <c r="L75" s="16"/>
      <c r="M75" s="16"/>
      <c r="N75" s="1"/>
      <c r="O75" s="1"/>
      <c r="P75" s="1"/>
      <c r="Q75" s="1"/>
      <c r="R75" s="1"/>
      <c r="S75" s="1"/>
      <c r="T75" s="142"/>
      <c r="U75" s="142"/>
      <c r="V75" s="142"/>
      <c r="W75" s="142"/>
      <c r="X75" s="142"/>
      <c r="Y75" s="140"/>
      <c r="AF75" s="156"/>
      <c r="AG75" s="84"/>
      <c r="AH75" s="84"/>
      <c r="AI75" s="84"/>
      <c r="AJ75" s="84"/>
      <c r="AK75" s="89"/>
    </row>
    <row r="76" spans="10:37" s="15" customFormat="1" ht="23.25" customHeight="1" x14ac:dyDescent="0.45">
      <c r="J76" s="2"/>
      <c r="K76" s="2"/>
      <c r="L76" s="16"/>
      <c r="M76" s="16"/>
      <c r="N76" s="1"/>
      <c r="O76" s="1"/>
      <c r="P76" s="1"/>
      <c r="Q76" s="1"/>
      <c r="R76" s="1"/>
      <c r="S76" s="1"/>
      <c r="T76" s="142"/>
      <c r="U76" s="142"/>
      <c r="V76" s="142"/>
      <c r="W76" s="142"/>
      <c r="X76" s="142"/>
      <c r="Y76" s="140"/>
      <c r="AF76" s="156"/>
      <c r="AG76" s="84"/>
      <c r="AH76" s="84"/>
      <c r="AI76" s="84"/>
      <c r="AJ76" s="84"/>
      <c r="AK76" s="89"/>
    </row>
    <row r="77" spans="10:37" s="15" customFormat="1" ht="23.25" customHeight="1" x14ac:dyDescent="0.45">
      <c r="J77" s="2"/>
      <c r="K77" s="2"/>
      <c r="L77" s="16"/>
      <c r="M77" s="16"/>
      <c r="N77" s="1"/>
      <c r="O77" s="1"/>
      <c r="P77" s="1"/>
      <c r="Q77" s="1"/>
      <c r="R77" s="1"/>
      <c r="S77" s="1"/>
      <c r="T77" s="142"/>
      <c r="U77" s="142"/>
      <c r="V77" s="142"/>
      <c r="W77" s="142"/>
      <c r="X77" s="142"/>
      <c r="Y77" s="140"/>
      <c r="AF77" s="156"/>
      <c r="AG77" s="84"/>
      <c r="AH77" s="84"/>
      <c r="AI77" s="84"/>
      <c r="AJ77" s="84"/>
      <c r="AK77" s="89"/>
    </row>
    <row r="78" spans="10:37" s="15" customFormat="1" ht="23.4" x14ac:dyDescent="0.45">
      <c r="J78" s="2"/>
      <c r="K78" s="2"/>
      <c r="L78" s="16"/>
      <c r="M78" s="16"/>
      <c r="N78" s="1"/>
      <c r="O78" s="1"/>
      <c r="P78" s="1"/>
      <c r="Q78" s="1"/>
      <c r="R78" s="1"/>
      <c r="S78" s="1"/>
      <c r="T78" s="142"/>
      <c r="U78" s="142"/>
      <c r="V78" s="142"/>
      <c r="W78" s="142"/>
      <c r="X78" s="142"/>
      <c r="Y78" s="140"/>
      <c r="AF78" s="156"/>
      <c r="AG78" s="84"/>
      <c r="AH78" s="84"/>
      <c r="AI78" s="84"/>
      <c r="AJ78" s="84"/>
      <c r="AK78" s="89"/>
    </row>
    <row r="79" spans="10:37" s="15" customFormat="1" ht="23.4" x14ac:dyDescent="0.45">
      <c r="J79" s="2"/>
      <c r="K79" s="2"/>
      <c r="L79" s="16"/>
      <c r="M79" s="16"/>
      <c r="N79" s="1"/>
      <c r="O79" s="1"/>
      <c r="P79" s="1"/>
      <c r="Q79" s="1"/>
      <c r="R79" s="1"/>
      <c r="S79" s="1"/>
      <c r="T79" s="142"/>
      <c r="U79" s="142"/>
      <c r="V79" s="142"/>
      <c r="W79" s="142"/>
      <c r="X79" s="142"/>
      <c r="Y79" s="140"/>
      <c r="AF79" s="262"/>
      <c r="AG79" s="228"/>
      <c r="AH79" s="228"/>
      <c r="AI79" s="84"/>
      <c r="AJ79" s="84"/>
      <c r="AK79" s="89"/>
    </row>
    <row r="80" spans="10:37" s="15" customFormat="1" ht="23.4" x14ac:dyDescent="0.45">
      <c r="J80" s="2"/>
      <c r="K80" s="2"/>
      <c r="L80" s="16"/>
      <c r="M80" s="16"/>
      <c r="N80" s="1"/>
      <c r="O80" s="1"/>
      <c r="P80" s="1"/>
      <c r="Q80" s="1"/>
      <c r="R80" s="1"/>
      <c r="S80" s="1"/>
      <c r="T80" s="142"/>
      <c r="U80" s="142"/>
      <c r="V80" s="142"/>
      <c r="W80" s="142"/>
      <c r="X80" s="142"/>
      <c r="Y80" s="140"/>
      <c r="AF80" s="156"/>
      <c r="AG80" s="84"/>
      <c r="AH80" s="84"/>
      <c r="AI80" s="84"/>
      <c r="AJ80" s="84"/>
      <c r="AK80" s="89"/>
    </row>
    <row r="81" spans="10:37" s="15" customFormat="1" ht="26.25" customHeight="1" x14ac:dyDescent="0.45">
      <c r="J81" s="2"/>
      <c r="K81" s="2"/>
      <c r="L81" s="16"/>
      <c r="M81" s="16"/>
      <c r="N81" s="1"/>
      <c r="O81" s="1"/>
      <c r="P81" s="1"/>
      <c r="Q81" s="1"/>
      <c r="R81" s="1"/>
      <c r="S81" s="1"/>
      <c r="T81" s="142"/>
      <c r="U81" s="142"/>
      <c r="V81" s="142"/>
      <c r="W81" s="142"/>
      <c r="X81" s="142"/>
      <c r="Y81" s="140"/>
      <c r="AF81" s="156"/>
      <c r="AG81" s="84"/>
      <c r="AH81" s="84"/>
      <c r="AI81" s="84"/>
      <c r="AJ81" s="84"/>
      <c r="AK81" s="89"/>
    </row>
    <row r="82" spans="10:37" s="15" customFormat="1" ht="26.25" customHeight="1" x14ac:dyDescent="0.45">
      <c r="J82" s="2"/>
      <c r="K82" s="2"/>
      <c r="L82" s="16"/>
      <c r="M82" s="16"/>
      <c r="N82" s="1"/>
      <c r="O82" s="1"/>
      <c r="P82" s="1"/>
      <c r="Q82" s="1"/>
      <c r="R82" s="1"/>
      <c r="S82" s="1"/>
      <c r="T82" s="142"/>
      <c r="U82" s="142"/>
      <c r="V82" s="142"/>
      <c r="W82" s="142"/>
      <c r="X82" s="142"/>
      <c r="Y82" s="140"/>
      <c r="AF82" s="156"/>
      <c r="AG82" s="84"/>
      <c r="AH82" s="84"/>
      <c r="AI82" s="84"/>
      <c r="AJ82" s="84"/>
      <c r="AK82" s="89"/>
    </row>
    <row r="83" spans="10:37" s="15" customFormat="1" ht="23.4" x14ac:dyDescent="0.45">
      <c r="J83" s="2"/>
      <c r="K83" s="2"/>
      <c r="L83" s="16"/>
      <c r="M83" s="16"/>
      <c r="N83" s="1"/>
      <c r="O83" s="1"/>
      <c r="P83" s="1"/>
      <c r="Q83" s="1"/>
      <c r="R83" s="1"/>
      <c r="S83" s="1"/>
      <c r="T83" s="142"/>
      <c r="U83" s="142"/>
      <c r="V83" s="142"/>
      <c r="W83" s="142"/>
      <c r="X83" s="142"/>
      <c r="Y83" s="140"/>
      <c r="AF83" s="156"/>
      <c r="AG83" s="84"/>
      <c r="AH83" s="84"/>
      <c r="AI83" s="84"/>
      <c r="AJ83" s="84"/>
      <c r="AK83" s="89"/>
    </row>
    <row r="84" spans="10:37" s="15" customFormat="1" ht="23.4" x14ac:dyDescent="0.45">
      <c r="J84" s="2"/>
      <c r="K84" s="2"/>
      <c r="L84" s="16"/>
      <c r="M84" s="16"/>
      <c r="N84" s="1"/>
      <c r="O84" s="1"/>
      <c r="P84" s="1"/>
      <c r="Q84" s="1"/>
      <c r="R84" s="1"/>
      <c r="S84" s="1"/>
      <c r="T84" s="142"/>
      <c r="U84" s="142"/>
      <c r="V84" s="142"/>
      <c r="W84" s="142"/>
      <c r="X84" s="142"/>
      <c r="Y84" s="140"/>
      <c r="AF84" s="156"/>
      <c r="AG84" s="84"/>
      <c r="AH84" s="84"/>
      <c r="AI84" s="84"/>
      <c r="AJ84" s="84"/>
      <c r="AK84" s="89"/>
    </row>
    <row r="85" spans="10:37" s="15" customFormat="1" ht="23.4" x14ac:dyDescent="0.45">
      <c r="J85" s="2"/>
      <c r="K85" s="2"/>
      <c r="L85" s="16"/>
      <c r="M85" s="16"/>
      <c r="N85" s="1"/>
      <c r="O85" s="1"/>
      <c r="P85" s="1"/>
      <c r="Q85" s="1"/>
      <c r="R85" s="1"/>
      <c r="S85" s="1"/>
      <c r="T85" s="142"/>
      <c r="U85" s="142"/>
      <c r="V85" s="142"/>
      <c r="W85" s="142"/>
      <c r="X85" s="142"/>
      <c r="Y85" s="140"/>
      <c r="AF85" s="156"/>
      <c r="AG85" s="84"/>
      <c r="AH85" s="84"/>
      <c r="AI85" s="84"/>
      <c r="AJ85" s="84"/>
      <c r="AK85" s="89"/>
    </row>
    <row r="86" spans="10:37" s="15" customFormat="1" ht="23.25" customHeight="1" x14ac:dyDescent="0.45">
      <c r="J86" s="2"/>
      <c r="K86" s="2"/>
      <c r="L86" s="16"/>
      <c r="M86" s="16"/>
      <c r="N86" s="1"/>
      <c r="O86" s="1"/>
      <c r="P86" s="1"/>
      <c r="Q86" s="1"/>
      <c r="R86" s="1"/>
      <c r="S86" s="1"/>
      <c r="T86" s="142"/>
      <c r="U86" s="142"/>
      <c r="V86" s="142"/>
      <c r="W86" s="142"/>
      <c r="X86" s="142"/>
      <c r="Y86" s="140"/>
      <c r="AF86" s="156"/>
      <c r="AG86" s="84"/>
      <c r="AH86" s="84"/>
      <c r="AI86" s="84"/>
      <c r="AJ86" s="84"/>
      <c r="AK86" s="89"/>
    </row>
    <row r="87" spans="10:37" s="15" customFormat="1" ht="23.25" customHeight="1" x14ac:dyDescent="0.45">
      <c r="J87" s="2"/>
      <c r="K87" s="2"/>
      <c r="L87" s="16"/>
      <c r="M87" s="16"/>
      <c r="N87" s="1"/>
      <c r="O87" s="1"/>
      <c r="P87" s="1"/>
      <c r="Q87" s="1"/>
      <c r="R87" s="1"/>
      <c r="S87" s="1"/>
      <c r="T87" s="142"/>
      <c r="U87" s="142"/>
      <c r="V87" s="142"/>
      <c r="W87" s="142"/>
      <c r="X87" s="142"/>
      <c r="Y87" s="140"/>
      <c r="AF87" s="156"/>
      <c r="AG87" s="84"/>
      <c r="AH87" s="84"/>
      <c r="AI87" s="84"/>
      <c r="AJ87" s="84"/>
      <c r="AK87" s="89"/>
    </row>
    <row r="88" spans="10:37" s="15" customFormat="1" ht="23.25" customHeight="1" x14ac:dyDescent="0.45">
      <c r="J88" s="2"/>
      <c r="K88" s="2"/>
      <c r="L88" s="16"/>
      <c r="M88" s="16"/>
      <c r="N88" s="1"/>
      <c r="O88" s="1"/>
      <c r="P88" s="1"/>
      <c r="Q88" s="1"/>
      <c r="R88" s="1"/>
      <c r="S88" s="1"/>
      <c r="T88" s="84"/>
      <c r="U88" s="84"/>
      <c r="V88" s="84"/>
      <c r="W88" s="142"/>
      <c r="X88" s="142"/>
      <c r="Y88" s="140"/>
      <c r="AF88" s="156"/>
      <c r="AG88" s="84"/>
      <c r="AH88" s="84"/>
      <c r="AI88" s="84"/>
      <c r="AJ88" s="84"/>
      <c r="AK88" s="89"/>
    </row>
    <row r="89" spans="10:37" s="15" customFormat="1" ht="23.25" customHeight="1" x14ac:dyDescent="0.45">
      <c r="J89" s="2"/>
      <c r="K89" s="2"/>
      <c r="L89" s="16"/>
      <c r="M89" s="16"/>
      <c r="N89" s="1"/>
      <c r="O89" s="1"/>
      <c r="P89" s="1"/>
      <c r="Q89" s="1"/>
      <c r="R89" s="1"/>
      <c r="S89" s="1"/>
      <c r="T89" s="84"/>
      <c r="U89" s="84"/>
      <c r="V89" s="84"/>
      <c r="W89" s="142"/>
      <c r="X89" s="142"/>
      <c r="Y89" s="140"/>
      <c r="AF89" s="156"/>
      <c r="AG89" s="84"/>
      <c r="AH89" s="84"/>
      <c r="AI89" s="84"/>
      <c r="AJ89" s="84"/>
      <c r="AK89" s="89"/>
    </row>
    <row r="90" spans="10:37" s="15" customFormat="1" ht="23.25" customHeight="1" x14ac:dyDescent="0.45">
      <c r="J90" s="2"/>
      <c r="K90" s="2"/>
      <c r="L90" s="16"/>
      <c r="M90" s="16"/>
      <c r="N90" s="1"/>
      <c r="O90" s="1"/>
      <c r="P90" s="1"/>
      <c r="Q90" s="1"/>
      <c r="R90" s="1"/>
      <c r="S90" s="1"/>
      <c r="T90" s="84"/>
      <c r="U90" s="84"/>
      <c r="V90" s="84"/>
      <c r="W90" s="142"/>
      <c r="X90" s="142"/>
      <c r="Y90" s="140"/>
      <c r="AF90" s="156"/>
      <c r="AG90" s="84"/>
      <c r="AH90" s="84"/>
      <c r="AI90" s="84"/>
      <c r="AJ90" s="84"/>
      <c r="AK90" s="89"/>
    </row>
    <row r="91" spans="10:37" s="15" customFormat="1" ht="23.25" customHeight="1" x14ac:dyDescent="0.45">
      <c r="J91" s="2"/>
      <c r="K91" s="2"/>
      <c r="L91" s="16"/>
      <c r="M91" s="16"/>
      <c r="N91" s="1"/>
      <c r="O91" s="1"/>
      <c r="P91" s="1"/>
      <c r="Q91" s="1"/>
      <c r="R91" s="1"/>
      <c r="S91" s="1"/>
      <c r="T91" s="84"/>
      <c r="U91" s="84"/>
      <c r="V91" s="84"/>
      <c r="W91" s="142"/>
      <c r="X91" s="142"/>
      <c r="Y91" s="140"/>
      <c r="AF91" s="156"/>
      <c r="AG91" s="84"/>
      <c r="AH91" s="84"/>
      <c r="AI91" s="84"/>
      <c r="AJ91" s="84"/>
      <c r="AK91" s="89"/>
    </row>
    <row r="92" spans="10:37" s="15" customFormat="1" ht="23.4" x14ac:dyDescent="0.45">
      <c r="J92" s="2"/>
      <c r="K92" s="2"/>
      <c r="L92" s="16"/>
      <c r="M92" s="16"/>
      <c r="N92" s="1"/>
      <c r="O92" s="1"/>
      <c r="P92" s="1"/>
      <c r="Q92" s="1"/>
      <c r="R92" s="1"/>
      <c r="S92" s="1"/>
      <c r="T92" s="84"/>
      <c r="U92" s="84"/>
      <c r="V92" s="84"/>
      <c r="W92" s="142"/>
      <c r="X92" s="142"/>
      <c r="Y92" s="140"/>
      <c r="AF92" s="156"/>
      <c r="AG92" s="84"/>
      <c r="AH92" s="84"/>
      <c r="AI92" s="84"/>
      <c r="AJ92" s="84"/>
      <c r="AK92" s="89"/>
    </row>
    <row r="93" spans="10:37" s="15" customFormat="1" ht="23.25" customHeight="1" x14ac:dyDescent="0.45">
      <c r="J93" s="2"/>
      <c r="K93" s="2"/>
      <c r="L93" s="16"/>
      <c r="M93" s="16"/>
      <c r="N93" s="1"/>
      <c r="O93" s="1"/>
      <c r="P93" s="1"/>
      <c r="Q93" s="1"/>
      <c r="R93" s="1"/>
      <c r="S93" s="1"/>
      <c r="T93" s="84"/>
      <c r="U93" s="84"/>
      <c r="V93" s="84"/>
      <c r="W93" s="141"/>
      <c r="X93" s="141"/>
      <c r="Y93" s="140"/>
      <c r="AF93" s="156"/>
      <c r="AG93" s="84"/>
      <c r="AH93" s="84"/>
      <c r="AI93" s="84"/>
      <c r="AJ93" s="84"/>
      <c r="AK93" s="89"/>
    </row>
    <row r="94" spans="10:37" s="15" customFormat="1" ht="23.25" customHeight="1" thickBot="1" x14ac:dyDescent="0.5">
      <c r="J94" s="2"/>
      <c r="K94" s="2"/>
      <c r="L94" s="16"/>
      <c r="M94" s="16"/>
      <c r="N94" s="1"/>
      <c r="O94" s="1"/>
      <c r="P94" s="1"/>
      <c r="Q94" s="1"/>
      <c r="R94" s="1"/>
      <c r="S94" s="1"/>
      <c r="T94" s="84"/>
      <c r="U94" s="84"/>
      <c r="V94" s="84"/>
      <c r="W94" s="141"/>
      <c r="X94" s="141"/>
      <c r="Y94" s="140"/>
      <c r="AA94" s="1"/>
      <c r="AB94" s="1"/>
      <c r="AC94" s="1"/>
      <c r="AD94" s="1"/>
      <c r="AE94" s="1"/>
      <c r="AF94" s="263"/>
      <c r="AG94" s="102"/>
      <c r="AH94" s="102"/>
      <c r="AI94" s="102"/>
      <c r="AJ94" s="102"/>
      <c r="AK94" s="103"/>
    </row>
    <row r="95" spans="10:37" s="1" customFormat="1" ht="23.25" customHeight="1" thickTop="1" x14ac:dyDescent="0.45">
      <c r="J95" s="2"/>
      <c r="K95" s="2"/>
      <c r="L95" s="2"/>
      <c r="M95" s="2"/>
      <c r="T95" s="84"/>
      <c r="U95" s="84"/>
      <c r="V95" s="84"/>
      <c r="W95" s="141"/>
      <c r="X95" s="141"/>
      <c r="Y95" s="140"/>
      <c r="AF95" s="15"/>
      <c r="AG95" s="15"/>
      <c r="AH95" s="15"/>
      <c r="AI95" s="15"/>
      <c r="AJ95" s="15"/>
      <c r="AK95" s="15"/>
    </row>
    <row r="96" spans="10:37" s="1" customFormat="1" ht="23.25" customHeight="1" x14ac:dyDescent="0.45">
      <c r="J96" s="2"/>
      <c r="K96" s="2"/>
      <c r="L96" s="2"/>
      <c r="M96" s="2"/>
      <c r="T96" s="84"/>
      <c r="U96" s="84"/>
      <c r="V96" s="84"/>
      <c r="W96" s="141"/>
      <c r="X96" s="141"/>
      <c r="Y96" s="140"/>
      <c r="AF96" s="15"/>
      <c r="AG96" s="15"/>
      <c r="AH96" s="15"/>
      <c r="AI96" s="15"/>
      <c r="AJ96" s="15"/>
      <c r="AK96" s="15"/>
    </row>
    <row r="97" spans="20:37" s="1" customFormat="1" ht="23.25" customHeight="1" x14ac:dyDescent="0.45">
      <c r="T97" s="84"/>
      <c r="U97" s="84"/>
      <c r="V97" s="84"/>
      <c r="W97" s="141"/>
      <c r="X97" s="141"/>
      <c r="Y97" s="140"/>
      <c r="AF97" s="15"/>
      <c r="AG97" s="15"/>
      <c r="AH97" s="15"/>
      <c r="AI97" s="15"/>
      <c r="AJ97" s="15"/>
      <c r="AK97" s="15"/>
    </row>
    <row r="98" spans="20:37" s="1" customFormat="1" ht="23.25" customHeight="1" x14ac:dyDescent="0.45">
      <c r="T98" s="84"/>
      <c r="U98" s="84"/>
      <c r="V98" s="84"/>
      <c r="W98" s="141"/>
      <c r="X98" s="141"/>
      <c r="Y98" s="140"/>
      <c r="AF98" s="15"/>
      <c r="AG98" s="15"/>
      <c r="AH98" s="15"/>
      <c r="AI98" s="15"/>
      <c r="AJ98" s="15"/>
      <c r="AK98" s="15"/>
    </row>
    <row r="99" spans="20:37" s="1" customFormat="1" ht="23.25" customHeight="1" x14ac:dyDescent="0.45">
      <c r="T99" s="84"/>
      <c r="U99" s="84"/>
      <c r="V99" s="84"/>
      <c r="W99" s="141"/>
      <c r="X99" s="141"/>
      <c r="Y99" s="140"/>
      <c r="AF99" s="15"/>
      <c r="AG99" s="15"/>
      <c r="AH99" s="15"/>
      <c r="AI99" s="15"/>
      <c r="AJ99" s="15"/>
      <c r="AK99" s="15"/>
    </row>
    <row r="100" spans="20:37" s="1" customFormat="1" ht="23.25" customHeight="1" x14ac:dyDescent="0.45">
      <c r="T100" s="84"/>
      <c r="U100" s="84"/>
      <c r="V100" s="84"/>
      <c r="W100" s="141"/>
      <c r="X100" s="141"/>
      <c r="Y100" s="140"/>
      <c r="AF100" s="15"/>
      <c r="AG100" s="15"/>
      <c r="AH100" s="15"/>
      <c r="AI100" s="15"/>
      <c r="AJ100" s="15"/>
      <c r="AK100" s="15"/>
    </row>
    <row r="101" spans="20:37" s="1" customFormat="1" ht="23.4" x14ac:dyDescent="0.45">
      <c r="T101" s="84"/>
      <c r="U101" s="84"/>
      <c r="V101" s="84"/>
      <c r="W101" s="141"/>
      <c r="X101" s="141"/>
      <c r="Y101" s="140"/>
      <c r="AF101" s="15"/>
      <c r="AG101" s="15"/>
      <c r="AH101" s="15"/>
      <c r="AI101" s="15"/>
      <c r="AJ101" s="15"/>
      <c r="AK101" s="15"/>
    </row>
    <row r="102" spans="20:37" s="1" customFormat="1" ht="23.4" x14ac:dyDescent="0.45">
      <c r="T102" s="84"/>
      <c r="U102" s="84"/>
      <c r="V102" s="84"/>
      <c r="W102" s="141"/>
      <c r="X102" s="141"/>
      <c r="Y102" s="140"/>
      <c r="AF102" s="15"/>
      <c r="AG102" s="15"/>
      <c r="AH102" s="15"/>
      <c r="AI102" s="15"/>
      <c r="AJ102" s="15"/>
      <c r="AK102" s="15"/>
    </row>
    <row r="103" spans="20:37" ht="23.4" x14ac:dyDescent="0.45">
      <c r="AF103" s="15"/>
      <c r="AG103" s="15"/>
      <c r="AH103" s="15"/>
      <c r="AI103" s="15"/>
      <c r="AJ103" s="15"/>
      <c r="AK103" s="15"/>
    </row>
    <row r="104" spans="20:37" ht="23.4" x14ac:dyDescent="0.45">
      <c r="AF104" s="15"/>
      <c r="AG104" s="15"/>
      <c r="AH104" s="15"/>
      <c r="AI104" s="15"/>
      <c r="AJ104" s="15"/>
      <c r="AK104" s="15"/>
    </row>
    <row r="105" spans="20:37" ht="23.4" x14ac:dyDescent="0.45">
      <c r="AF105" s="15"/>
      <c r="AG105" s="15"/>
      <c r="AH105" s="15"/>
      <c r="AI105" s="15"/>
      <c r="AJ105" s="15"/>
      <c r="AK105" s="15"/>
    </row>
    <row r="106" spans="20:37" ht="23.4" x14ac:dyDescent="0.45">
      <c r="AF106" s="15"/>
      <c r="AG106" s="15"/>
      <c r="AH106" s="15"/>
      <c r="AI106" s="15"/>
      <c r="AJ106" s="15"/>
      <c r="AK106" s="15"/>
    </row>
    <row r="107" spans="20:37" ht="23.4" x14ac:dyDescent="0.45">
      <c r="AF107" s="15"/>
      <c r="AG107" s="15"/>
      <c r="AH107" s="15"/>
      <c r="AI107" s="15"/>
      <c r="AJ107" s="15"/>
      <c r="AK107" s="15"/>
    </row>
    <row r="108" spans="20:37" ht="23.4" x14ac:dyDescent="0.45">
      <c r="AF108" s="15"/>
      <c r="AG108" s="15"/>
      <c r="AH108" s="15"/>
      <c r="AI108" s="15"/>
      <c r="AJ108" s="15"/>
      <c r="AK108" s="15"/>
    </row>
    <row r="109" spans="20:37" ht="23.4" x14ac:dyDescent="0.45">
      <c r="AF109" s="15"/>
      <c r="AG109" s="15"/>
      <c r="AH109" s="15"/>
      <c r="AI109" s="15"/>
      <c r="AJ109" s="15"/>
      <c r="AK109" s="15"/>
    </row>
    <row r="110" spans="20:37" ht="23.4" x14ac:dyDescent="0.45">
      <c r="AF110" s="15"/>
      <c r="AG110" s="15"/>
      <c r="AH110" s="15"/>
      <c r="AI110" s="15"/>
      <c r="AJ110" s="15"/>
      <c r="AK110" s="15"/>
    </row>
  </sheetData>
  <mergeCells count="6">
    <mergeCell ref="AF4:AK4"/>
    <mergeCell ref="A3:M3"/>
    <mergeCell ref="H4:M4"/>
    <mergeCell ref="N4:S4"/>
    <mergeCell ref="T4:Y4"/>
    <mergeCell ref="Z4:AE4"/>
  </mergeCells>
  <conditionalFormatting sqref="AH79">
    <cfRule type="duplicateValues" dxfId="0" priority="1"/>
  </conditionalFormatting>
  <printOptions horizontalCentered="1"/>
  <pageMargins left="0.70866141732283472" right="0.51181102362204722" top="0.35433070866141736" bottom="0.35433070866141736" header="0.31496062992125984" footer="0.31496062992125984"/>
  <pageSetup paperSize="5" scale="37"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K50"/>
  <sheetViews>
    <sheetView topLeftCell="C1" zoomScale="40" zoomScaleNormal="40" workbookViewId="0">
      <selection activeCell="P6" sqref="P6"/>
    </sheetView>
  </sheetViews>
  <sheetFormatPr baseColWidth="10" defaultColWidth="11.44140625" defaultRowHeight="14.4" x14ac:dyDescent="0.3"/>
  <cols>
    <col min="1" max="1" width="22.109375" style="1" hidden="1" customWidth="1"/>
    <col min="2" max="2" width="25.5546875" style="1" customWidth="1"/>
    <col min="3" max="3" width="31.6640625" style="1" customWidth="1"/>
    <col min="4" max="4" width="41" style="1" customWidth="1"/>
    <col min="5" max="5" width="60" style="1" customWidth="1"/>
    <col min="6" max="6" width="55.6640625" style="1" customWidth="1"/>
    <col min="7" max="7" width="27.44140625" style="1" customWidth="1"/>
    <col min="8" max="13" width="29.109375" style="2" customWidth="1"/>
    <col min="14" max="14" width="48.5546875" style="1" customWidth="1"/>
    <col min="15" max="16" width="53.44140625" style="1" customWidth="1"/>
    <col min="17" max="17" width="37" style="1" customWidth="1"/>
    <col min="18" max="20" width="29.109375" style="1" customWidth="1"/>
    <col min="21" max="22" width="53.44140625" style="1" customWidth="1"/>
    <col min="23" max="24" width="29.109375" style="1" customWidth="1"/>
    <col min="25" max="26" width="29.6640625" style="1" customWidth="1"/>
    <col min="27" max="28" width="44.109375" style="1" customWidth="1"/>
    <col min="29" max="29" width="29.6640625" style="1" customWidth="1"/>
    <col min="30" max="30" width="35.44140625" style="1" customWidth="1"/>
    <col min="31" max="31" width="47.6640625" style="1" customWidth="1"/>
    <col min="32" max="37" width="29.109375" style="1" customWidth="1"/>
    <col min="38" max="16384" width="11.44140625" style="1"/>
  </cols>
  <sheetData>
    <row r="3" spans="1:37" ht="30.6" thickBot="1" x14ac:dyDescent="0.35">
      <c r="A3" s="334" t="s">
        <v>93</v>
      </c>
      <c r="B3" s="334"/>
      <c r="C3" s="334"/>
      <c r="D3" s="334"/>
      <c r="E3" s="334"/>
      <c r="F3" s="334"/>
      <c r="G3" s="334"/>
      <c r="H3" s="334"/>
      <c r="I3" s="334"/>
      <c r="J3" s="334"/>
      <c r="K3" s="334"/>
      <c r="L3" s="334"/>
      <c r="M3" s="334"/>
    </row>
    <row r="4" spans="1:37" ht="46.8" thickBot="1" x14ac:dyDescent="0.9">
      <c r="A4" s="6"/>
      <c r="B4" s="6"/>
      <c r="C4" s="6"/>
      <c r="D4" s="6"/>
      <c r="E4" s="6"/>
      <c r="F4" s="6"/>
      <c r="G4" s="6"/>
      <c r="H4" s="324" t="s">
        <v>0</v>
      </c>
      <c r="I4" s="325"/>
      <c r="J4" s="325"/>
      <c r="K4" s="325"/>
      <c r="L4" s="325"/>
      <c r="M4" s="329"/>
      <c r="N4" s="324" t="s">
        <v>1</v>
      </c>
      <c r="O4" s="325"/>
      <c r="P4" s="325"/>
      <c r="Q4" s="325"/>
      <c r="R4" s="325"/>
      <c r="S4" s="329"/>
      <c r="T4" s="324" t="s">
        <v>2</v>
      </c>
      <c r="U4" s="325"/>
      <c r="V4" s="325"/>
      <c r="W4" s="325"/>
      <c r="X4" s="325"/>
      <c r="Y4" s="329"/>
      <c r="Z4" s="324" t="s">
        <v>3</v>
      </c>
      <c r="AA4" s="325"/>
      <c r="AB4" s="325"/>
      <c r="AC4" s="325"/>
      <c r="AD4" s="325"/>
      <c r="AE4" s="329"/>
      <c r="AF4" s="324" t="s">
        <v>4</v>
      </c>
      <c r="AG4" s="325"/>
      <c r="AH4" s="325"/>
      <c r="AI4" s="325"/>
      <c r="AJ4" s="325"/>
      <c r="AK4" s="329"/>
    </row>
    <row r="5" spans="1:37" ht="128.25" customHeight="1" x14ac:dyDescent="0.3">
      <c r="A5" s="7" t="s">
        <v>5</v>
      </c>
      <c r="B5" s="8" t="s">
        <v>6</v>
      </c>
      <c r="C5" s="8" t="s">
        <v>7</v>
      </c>
      <c r="D5" s="8" t="s">
        <v>8</v>
      </c>
      <c r="E5" s="8" t="s">
        <v>9</v>
      </c>
      <c r="F5" s="9" t="s">
        <v>10</v>
      </c>
      <c r="G5" s="8" t="s">
        <v>11</v>
      </c>
      <c r="H5" s="10" t="s">
        <v>12</v>
      </c>
      <c r="I5" s="10" t="s">
        <v>13</v>
      </c>
      <c r="J5" s="10" t="s">
        <v>14</v>
      </c>
      <c r="K5" s="10" t="s">
        <v>15</v>
      </c>
      <c r="L5" s="10" t="s">
        <v>16</v>
      </c>
      <c r="M5" s="10" t="s">
        <v>17</v>
      </c>
      <c r="N5" s="10" t="s">
        <v>12</v>
      </c>
      <c r="O5" s="10" t="s">
        <v>13</v>
      </c>
      <c r="P5" s="10" t="s">
        <v>14</v>
      </c>
      <c r="Q5" s="10" t="s">
        <v>15</v>
      </c>
      <c r="R5" s="10" t="s">
        <v>16</v>
      </c>
      <c r="S5" s="10" t="s">
        <v>17</v>
      </c>
      <c r="T5" s="10" t="s">
        <v>12</v>
      </c>
      <c r="U5" s="10" t="s">
        <v>13</v>
      </c>
      <c r="V5" s="10" t="s">
        <v>14</v>
      </c>
      <c r="W5" s="10" t="s">
        <v>15</v>
      </c>
      <c r="X5" s="10" t="s">
        <v>16</v>
      </c>
      <c r="Y5" s="10" t="s">
        <v>17</v>
      </c>
      <c r="Z5" s="10" t="s">
        <v>12</v>
      </c>
      <c r="AA5" s="10" t="s">
        <v>13</v>
      </c>
      <c r="AB5" s="10" t="s">
        <v>14</v>
      </c>
      <c r="AC5" s="10" t="s">
        <v>15</v>
      </c>
      <c r="AD5" s="10" t="s">
        <v>16</v>
      </c>
      <c r="AE5" s="10" t="s">
        <v>17</v>
      </c>
      <c r="AF5" s="10" t="s">
        <v>12</v>
      </c>
      <c r="AG5" s="10" t="s">
        <v>13</v>
      </c>
      <c r="AH5" s="10" t="s">
        <v>14</v>
      </c>
      <c r="AI5" s="10" t="s">
        <v>15</v>
      </c>
      <c r="AJ5" s="10" t="s">
        <v>16</v>
      </c>
      <c r="AK5" s="10" t="s">
        <v>17</v>
      </c>
    </row>
    <row r="6" spans="1:37" ht="160.5" customHeight="1" x14ac:dyDescent="0.3">
      <c r="A6" s="11" t="s">
        <v>18</v>
      </c>
      <c r="B6" s="11" t="s">
        <v>72</v>
      </c>
      <c r="C6" s="11" t="s">
        <v>73</v>
      </c>
      <c r="D6" s="11" t="s">
        <v>128</v>
      </c>
      <c r="E6" s="11" t="s">
        <v>129</v>
      </c>
      <c r="F6" s="12" t="s">
        <v>20</v>
      </c>
      <c r="G6" s="12" t="s">
        <v>21</v>
      </c>
      <c r="H6" s="13">
        <f>(I6/J6)</f>
        <v>0.62857142857142856</v>
      </c>
      <c r="I6" s="14">
        <f>+O6+U6+AA6+AG6</f>
        <v>22</v>
      </c>
      <c r="J6" s="14">
        <f>+P6+V6+AB6+AH6</f>
        <v>35</v>
      </c>
      <c r="K6" s="13">
        <f>(L6/M6)</f>
        <v>0.62857142857142856</v>
      </c>
      <c r="L6" s="14">
        <f>+R6+X6+AD6+AJ6</f>
        <v>22</v>
      </c>
      <c r="M6" s="14">
        <f>+S6+Y6+AE6+AK6</f>
        <v>35</v>
      </c>
      <c r="N6" s="13">
        <f>(O6/P6)</f>
        <v>0.62857142857142856</v>
      </c>
      <c r="O6" s="14">
        <v>22</v>
      </c>
      <c r="P6" s="14">
        <v>35</v>
      </c>
      <c r="Q6" s="13">
        <f>(R6/S6)</f>
        <v>0.62857142857142856</v>
      </c>
      <c r="R6" s="14">
        <f>+O11</f>
        <v>22</v>
      </c>
      <c r="S6" s="14">
        <f>+P11</f>
        <v>35</v>
      </c>
      <c r="T6" s="13" t="e">
        <f>(U6/V6)</f>
        <v>#DIV/0!</v>
      </c>
      <c r="U6" s="14">
        <v>0</v>
      </c>
      <c r="V6" s="14">
        <v>0</v>
      </c>
      <c r="W6" s="13" t="e">
        <f>(X6/Y6)</f>
        <v>#DIV/0!</v>
      </c>
      <c r="X6" s="14"/>
      <c r="Y6" s="14"/>
      <c r="Z6" s="13" t="e">
        <f>(AA6/AB6)</f>
        <v>#DIV/0!</v>
      </c>
      <c r="AA6" s="14">
        <v>0</v>
      </c>
      <c r="AB6" s="14">
        <v>0</v>
      </c>
      <c r="AC6" s="13" t="e">
        <f>(AD6/AE6)</f>
        <v>#DIV/0!</v>
      </c>
      <c r="AD6" s="14"/>
      <c r="AE6" s="14"/>
      <c r="AF6" s="13" t="e">
        <f>(AG6/AH6)</f>
        <v>#DIV/0!</v>
      </c>
      <c r="AG6" s="14">
        <v>0</v>
      </c>
      <c r="AH6" s="14">
        <v>0</v>
      </c>
      <c r="AI6" s="13" t="e">
        <f>(AJ6/AK6)</f>
        <v>#DIV/0!</v>
      </c>
      <c r="AJ6" s="14"/>
      <c r="AK6" s="14"/>
    </row>
    <row r="8" spans="1:37" s="15" customFormat="1" ht="24" thickBot="1" x14ac:dyDescent="0.5">
      <c r="H8" s="16"/>
      <c r="I8" s="16"/>
      <c r="J8" s="16"/>
      <c r="K8" s="16"/>
      <c r="L8" s="16"/>
      <c r="M8" s="16"/>
    </row>
    <row r="9" spans="1:37" s="15" customFormat="1" ht="117.6" thickTop="1" x14ac:dyDescent="0.45">
      <c r="J9" s="16"/>
      <c r="K9" s="16"/>
      <c r="L9" s="16"/>
      <c r="M9" s="16"/>
      <c r="N9" s="79"/>
      <c r="O9" s="80" t="s">
        <v>76</v>
      </c>
      <c r="P9" s="80" t="s">
        <v>77</v>
      </c>
      <c r="Q9" s="80" t="s">
        <v>78</v>
      </c>
      <c r="R9" s="81"/>
      <c r="S9" s="82" t="s">
        <v>22</v>
      </c>
      <c r="T9" s="79"/>
      <c r="U9" s="80" t="s">
        <v>76</v>
      </c>
      <c r="V9" s="80" t="s">
        <v>77</v>
      </c>
      <c r="W9" s="80" t="s">
        <v>78</v>
      </c>
      <c r="X9" s="81"/>
      <c r="Y9" s="82" t="s">
        <v>22</v>
      </c>
      <c r="Z9" s="79"/>
      <c r="AA9" s="80" t="s">
        <v>76</v>
      </c>
      <c r="AB9" s="80" t="s">
        <v>77</v>
      </c>
      <c r="AC9" s="80" t="s">
        <v>78</v>
      </c>
      <c r="AD9" s="81"/>
      <c r="AE9" s="82" t="s">
        <v>22</v>
      </c>
      <c r="AF9" s="79"/>
      <c r="AG9" s="80" t="s">
        <v>76</v>
      </c>
      <c r="AH9" s="80" t="s">
        <v>77</v>
      </c>
      <c r="AI9" s="80" t="s">
        <v>78</v>
      </c>
      <c r="AJ9" s="81"/>
      <c r="AK9" s="82" t="s">
        <v>22</v>
      </c>
    </row>
    <row r="10" spans="1:37" s="15" customFormat="1" ht="70.5" customHeight="1" x14ac:dyDescent="0.45">
      <c r="J10" s="16"/>
      <c r="K10" s="16"/>
      <c r="L10" s="16"/>
      <c r="M10" s="16"/>
      <c r="N10" s="83" t="s">
        <v>23</v>
      </c>
      <c r="O10" s="84" t="s">
        <v>79</v>
      </c>
      <c r="P10" s="84" t="s">
        <v>24</v>
      </c>
      <c r="Q10" s="85"/>
      <c r="R10" s="85"/>
      <c r="S10" s="86" t="s">
        <v>80</v>
      </c>
      <c r="T10" s="83" t="s">
        <v>23</v>
      </c>
      <c r="U10" s="84" t="s">
        <v>24</v>
      </c>
      <c r="V10" s="84" t="s">
        <v>24</v>
      </c>
      <c r="W10" s="85"/>
      <c r="X10" s="85"/>
      <c r="Y10" s="86" t="s">
        <v>80</v>
      </c>
      <c r="Z10" s="83" t="s">
        <v>23</v>
      </c>
      <c r="AA10" s="84" t="s">
        <v>24</v>
      </c>
      <c r="AB10" s="84" t="s">
        <v>24</v>
      </c>
      <c r="AC10" s="85"/>
      <c r="AD10" s="85"/>
      <c r="AE10" s="86" t="s">
        <v>80</v>
      </c>
      <c r="AF10" s="83" t="s">
        <v>23</v>
      </c>
      <c r="AG10" s="84" t="s">
        <v>24</v>
      </c>
      <c r="AH10" s="84" t="s">
        <v>24</v>
      </c>
      <c r="AI10" s="85"/>
      <c r="AJ10" s="85"/>
      <c r="AK10" s="86" t="s">
        <v>80</v>
      </c>
    </row>
    <row r="11" spans="1:37" s="15" customFormat="1" ht="61.2" x14ac:dyDescent="1.1000000000000001">
      <c r="J11" s="2"/>
      <c r="K11" s="2"/>
      <c r="L11" s="16"/>
      <c r="M11" s="16"/>
      <c r="N11" s="83"/>
      <c r="O11" s="88">
        <f>COUNTA(O12:O49)</f>
        <v>22</v>
      </c>
      <c r="P11" s="88">
        <f>COUNTA(P12:P49)</f>
        <v>35</v>
      </c>
      <c r="Q11" s="85"/>
      <c r="R11" s="85"/>
      <c r="S11" s="89"/>
      <c r="T11" s="83"/>
      <c r="U11" s="88">
        <f>COUNTA(U12:U49)</f>
        <v>0</v>
      </c>
      <c r="V11" s="88">
        <f>COUNTA(V12:V49)</f>
        <v>0</v>
      </c>
      <c r="W11" s="85"/>
      <c r="X11" s="85"/>
      <c r="Y11" s="89"/>
      <c r="AA11" s="88">
        <f>COUNTA(AA12:AA49)</f>
        <v>0</v>
      </c>
      <c r="AB11" s="88">
        <f>COUNTA(AB12:AB49)</f>
        <v>0</v>
      </c>
      <c r="AF11" s="83"/>
      <c r="AG11" s="88">
        <f>COUNTA(AG12:AG49)</f>
        <v>0</v>
      </c>
      <c r="AH11" s="88">
        <f>COUNTA(AH12:AH49)</f>
        <v>0</v>
      </c>
      <c r="AI11" s="84"/>
      <c r="AJ11" s="84"/>
      <c r="AK11" s="89"/>
    </row>
    <row r="12" spans="1:37" s="15" customFormat="1" ht="23.4" x14ac:dyDescent="0.45">
      <c r="J12" s="2"/>
      <c r="K12" s="2"/>
      <c r="L12" s="16"/>
      <c r="M12" s="16"/>
      <c r="N12" s="93" t="s">
        <v>267</v>
      </c>
      <c r="O12" s="25" t="s">
        <v>267</v>
      </c>
      <c r="P12" s="25" t="s">
        <v>267</v>
      </c>
      <c r="Q12" s="24">
        <v>43175</v>
      </c>
      <c r="R12" s="42"/>
      <c r="S12" s="95"/>
      <c r="T12" s="93"/>
      <c r="U12" s="91"/>
      <c r="V12" s="91"/>
      <c r="W12" s="94"/>
      <c r="X12" s="42"/>
      <c r="Y12" s="95"/>
      <c r="Z12" s="96"/>
      <c r="AA12" s="33"/>
      <c r="AB12" s="33"/>
      <c r="AC12" s="24"/>
      <c r="AD12" s="36"/>
      <c r="AE12" s="37"/>
      <c r="AF12" s="83"/>
      <c r="AG12" s="84"/>
      <c r="AH12" s="84"/>
      <c r="AI12" s="84"/>
      <c r="AJ12" s="84"/>
      <c r="AK12" s="89"/>
    </row>
    <row r="13" spans="1:37" s="15" customFormat="1" ht="23.4" x14ac:dyDescent="0.45">
      <c r="J13" s="2"/>
      <c r="K13" s="2"/>
      <c r="L13" s="16"/>
      <c r="M13" s="16"/>
      <c r="N13" s="93" t="s">
        <v>268</v>
      </c>
      <c r="O13" s="25"/>
      <c r="P13" s="25" t="s">
        <v>268</v>
      </c>
      <c r="Q13" s="24"/>
      <c r="R13" s="42"/>
      <c r="S13" s="95"/>
      <c r="T13" s="93"/>
      <c r="U13" s="91"/>
      <c r="V13" s="91"/>
      <c r="W13" s="94"/>
      <c r="X13" s="42"/>
      <c r="Y13" s="95"/>
      <c r="Z13" s="96"/>
      <c r="AA13" s="33"/>
      <c r="AB13" s="33"/>
      <c r="AC13" s="24"/>
      <c r="AD13" s="36"/>
      <c r="AE13" s="37"/>
      <c r="AF13" s="83"/>
      <c r="AG13" s="84"/>
      <c r="AH13" s="84"/>
      <c r="AI13" s="84"/>
      <c r="AJ13" s="84"/>
      <c r="AK13" s="89"/>
    </row>
    <row r="14" spans="1:37" s="15" customFormat="1" ht="23.4" x14ac:dyDescent="0.45">
      <c r="J14" s="2"/>
      <c r="K14" s="2"/>
      <c r="L14" s="16"/>
      <c r="M14" s="16"/>
      <c r="N14" s="93" t="s">
        <v>269</v>
      </c>
      <c r="O14" s="25"/>
      <c r="P14" s="25" t="s">
        <v>269</v>
      </c>
      <c r="Q14" s="24"/>
      <c r="R14" s="42"/>
      <c r="S14" s="95"/>
      <c r="T14" s="93"/>
      <c r="U14" s="91"/>
      <c r="V14" s="91"/>
      <c r="W14" s="94"/>
      <c r="X14" s="42"/>
      <c r="Y14" s="95"/>
      <c r="Z14" s="96"/>
      <c r="AA14" s="33"/>
      <c r="AB14" s="33"/>
      <c r="AC14" s="24"/>
      <c r="AD14" s="36"/>
      <c r="AE14" s="37"/>
      <c r="AF14" s="83"/>
      <c r="AG14" s="84"/>
      <c r="AH14" s="84"/>
      <c r="AI14" s="84"/>
      <c r="AJ14" s="84"/>
      <c r="AK14" s="89"/>
    </row>
    <row r="15" spans="1:37" s="15" customFormat="1" ht="23.4" x14ac:dyDescent="0.45">
      <c r="J15" s="2"/>
      <c r="K15" s="2"/>
      <c r="L15" s="16"/>
      <c r="M15" s="16"/>
      <c r="N15" s="93" t="s">
        <v>255</v>
      </c>
      <c r="O15" s="25" t="s">
        <v>255</v>
      </c>
      <c r="P15" s="25" t="s">
        <v>255</v>
      </c>
      <c r="Q15" s="24">
        <v>43157</v>
      </c>
      <c r="R15" s="42"/>
      <c r="S15" s="95"/>
      <c r="T15" s="93"/>
      <c r="U15" s="91"/>
      <c r="V15" s="91"/>
      <c r="W15" s="94"/>
      <c r="X15" s="42"/>
      <c r="Y15" s="95"/>
      <c r="Z15" s="96"/>
      <c r="AA15" s="33"/>
      <c r="AB15" s="33"/>
      <c r="AC15" s="24"/>
      <c r="AD15" s="36"/>
      <c r="AE15" s="37"/>
      <c r="AF15" s="83"/>
      <c r="AG15" s="84"/>
      <c r="AH15" s="84"/>
      <c r="AI15" s="84"/>
      <c r="AJ15" s="84"/>
      <c r="AK15" s="89"/>
    </row>
    <row r="16" spans="1:37" s="15" customFormat="1" ht="23.4" x14ac:dyDescent="0.45">
      <c r="J16" s="2"/>
      <c r="K16" s="2"/>
      <c r="L16" s="16"/>
      <c r="M16" s="16"/>
      <c r="N16" s="93" t="s">
        <v>270</v>
      </c>
      <c r="O16" s="25" t="s">
        <v>270</v>
      </c>
      <c r="P16" s="25" t="s">
        <v>270</v>
      </c>
      <c r="Q16" s="24">
        <v>43161</v>
      </c>
      <c r="R16" s="42"/>
      <c r="S16" s="95"/>
      <c r="T16" s="93"/>
      <c r="U16" s="91"/>
      <c r="V16" s="91"/>
      <c r="W16" s="24"/>
      <c r="X16" s="42"/>
      <c r="Y16" s="95"/>
      <c r="Z16" s="96"/>
      <c r="AA16" s="33"/>
      <c r="AB16" s="33"/>
      <c r="AC16" s="24"/>
      <c r="AD16" s="36"/>
      <c r="AE16" s="37"/>
      <c r="AF16" s="83"/>
      <c r="AG16" s="84"/>
      <c r="AH16" s="84"/>
      <c r="AI16" s="84"/>
      <c r="AJ16" s="84"/>
      <c r="AK16" s="89"/>
    </row>
    <row r="17" spans="10:37" s="15" customFormat="1" ht="23.4" x14ac:dyDescent="0.45">
      <c r="J17" s="2"/>
      <c r="K17" s="2"/>
      <c r="L17" s="16"/>
      <c r="M17" s="16"/>
      <c r="N17" s="93" t="s">
        <v>271</v>
      </c>
      <c r="O17" s="25"/>
      <c r="P17" s="25" t="s">
        <v>271</v>
      </c>
      <c r="Q17" s="24"/>
      <c r="R17" s="42"/>
      <c r="S17" s="95"/>
      <c r="T17" s="93"/>
      <c r="U17" s="91"/>
      <c r="V17" s="91"/>
      <c r="W17" s="24"/>
      <c r="X17" s="42"/>
      <c r="Y17" s="95"/>
      <c r="Z17" s="96"/>
      <c r="AA17" s="33"/>
      <c r="AB17" s="33"/>
      <c r="AC17" s="24"/>
      <c r="AD17" s="36"/>
      <c r="AE17" s="72"/>
      <c r="AF17" s="83"/>
      <c r="AG17" s="84"/>
      <c r="AH17" s="84"/>
      <c r="AI17" s="84"/>
      <c r="AJ17" s="84"/>
      <c r="AK17" s="89"/>
    </row>
    <row r="18" spans="10:37" s="15" customFormat="1" ht="23.25" customHeight="1" x14ac:dyDescent="0.45">
      <c r="J18" s="2"/>
      <c r="K18" s="2"/>
      <c r="L18" s="16"/>
      <c r="M18" s="16"/>
      <c r="N18" s="93" t="s">
        <v>272</v>
      </c>
      <c r="O18" s="25" t="s">
        <v>272</v>
      </c>
      <c r="P18" s="25" t="s">
        <v>272</v>
      </c>
      <c r="Q18" s="24">
        <v>43172</v>
      </c>
      <c r="R18" s="38"/>
      <c r="S18" s="95"/>
      <c r="T18" s="93"/>
      <c r="U18" s="91"/>
      <c r="V18" s="91"/>
      <c r="W18" s="24"/>
      <c r="X18" s="42"/>
      <c r="Y18" s="95"/>
      <c r="Z18" s="96"/>
      <c r="AA18" s="33"/>
      <c r="AB18" s="33"/>
      <c r="AC18" s="24"/>
      <c r="AD18" s="36"/>
      <c r="AE18" s="72"/>
      <c r="AF18" s="83"/>
      <c r="AG18" s="84"/>
      <c r="AH18" s="84"/>
      <c r="AI18" s="84"/>
      <c r="AJ18" s="84"/>
      <c r="AK18" s="89"/>
    </row>
    <row r="19" spans="10:37" s="15" customFormat="1" ht="23.25" customHeight="1" x14ac:dyDescent="0.45">
      <c r="J19" s="2"/>
      <c r="K19" s="2"/>
      <c r="L19" s="16"/>
      <c r="M19" s="16"/>
      <c r="N19" s="93" t="s">
        <v>230</v>
      </c>
      <c r="O19" s="25" t="s">
        <v>230</v>
      </c>
      <c r="P19" s="25" t="s">
        <v>230</v>
      </c>
      <c r="Q19" s="24">
        <v>43157</v>
      </c>
      <c r="R19" s="65"/>
      <c r="S19" s="95"/>
      <c r="T19" s="93"/>
      <c r="U19" s="25"/>
      <c r="V19" s="25"/>
      <c r="W19" s="43"/>
      <c r="X19" s="65"/>
      <c r="Y19" s="95"/>
      <c r="Z19" s="97"/>
      <c r="AA19" s="57"/>
      <c r="AB19" s="57"/>
      <c r="AC19" s="41"/>
      <c r="AD19" s="41"/>
      <c r="AE19" s="26"/>
      <c r="AF19" s="83"/>
      <c r="AG19" s="84"/>
      <c r="AH19" s="84"/>
      <c r="AI19" s="84"/>
      <c r="AJ19" s="84"/>
      <c r="AK19" s="89"/>
    </row>
    <row r="20" spans="10:37" s="15" customFormat="1" ht="23.25" customHeight="1" x14ac:dyDescent="0.45">
      <c r="J20" s="2"/>
      <c r="K20" s="2"/>
      <c r="L20" s="16"/>
      <c r="M20" s="16"/>
      <c r="N20" s="93" t="s">
        <v>273</v>
      </c>
      <c r="O20" s="25" t="s">
        <v>273</v>
      </c>
      <c r="P20" s="25" t="s">
        <v>273</v>
      </c>
      <c r="Q20" s="24">
        <v>43159</v>
      </c>
      <c r="R20" s="42"/>
      <c r="S20" s="95"/>
      <c r="T20" s="93"/>
      <c r="U20" s="25"/>
      <c r="V20" s="25"/>
      <c r="W20" s="24"/>
      <c r="X20" s="42"/>
      <c r="Y20" s="95"/>
      <c r="Z20" s="97"/>
      <c r="AA20" s="57"/>
      <c r="AB20" s="57"/>
      <c r="AC20" s="41"/>
      <c r="AD20" s="41"/>
      <c r="AE20" s="26"/>
      <c r="AF20" s="83"/>
      <c r="AG20" s="84"/>
      <c r="AH20" s="84"/>
      <c r="AI20" s="84"/>
      <c r="AJ20" s="84"/>
      <c r="AK20" s="89"/>
    </row>
    <row r="21" spans="10:37" s="15" customFormat="1" ht="23.25" customHeight="1" x14ac:dyDescent="0.45">
      <c r="J21" s="2"/>
      <c r="K21" s="2"/>
      <c r="L21" s="16"/>
      <c r="M21" s="16"/>
      <c r="N21" s="93" t="s">
        <v>274</v>
      </c>
      <c r="O21" s="25" t="s">
        <v>274</v>
      </c>
      <c r="P21" s="25" t="s">
        <v>274</v>
      </c>
      <c r="Q21" s="24">
        <v>43108</v>
      </c>
      <c r="R21" s="42"/>
      <c r="S21" s="95"/>
      <c r="T21" s="93"/>
      <c r="U21" s="25"/>
      <c r="V21" s="25"/>
      <c r="W21" s="24"/>
      <c r="X21" s="42"/>
      <c r="Y21" s="95"/>
      <c r="Z21" s="97"/>
      <c r="AA21" s="57"/>
      <c r="AB21" s="57"/>
      <c r="AC21" s="41"/>
      <c r="AD21" s="41"/>
      <c r="AE21" s="26"/>
      <c r="AF21" s="83"/>
      <c r="AG21" s="84"/>
      <c r="AH21" s="84"/>
      <c r="AI21" s="84"/>
      <c r="AJ21" s="84"/>
      <c r="AK21" s="89"/>
    </row>
    <row r="22" spans="10:37" s="15" customFormat="1" ht="23.25" customHeight="1" x14ac:dyDescent="0.45">
      <c r="J22" s="2"/>
      <c r="K22" s="2"/>
      <c r="L22" s="16"/>
      <c r="M22" s="16"/>
      <c r="N22" s="93" t="s">
        <v>275</v>
      </c>
      <c r="O22" s="25"/>
      <c r="P22" s="25" t="s">
        <v>275</v>
      </c>
      <c r="Q22" s="24"/>
      <c r="R22" s="42"/>
      <c r="S22" s="95"/>
      <c r="T22" s="93"/>
      <c r="U22" s="25"/>
      <c r="V22" s="25"/>
      <c r="W22" s="24"/>
      <c r="X22" s="42"/>
      <c r="Y22" s="95"/>
      <c r="Z22" s="97"/>
      <c r="AA22" s="57"/>
      <c r="AB22" s="57"/>
      <c r="AC22" s="41"/>
      <c r="AD22" s="41"/>
      <c r="AE22" s="26"/>
      <c r="AF22" s="83"/>
      <c r="AG22" s="84"/>
      <c r="AH22" s="84"/>
      <c r="AI22" s="84"/>
      <c r="AJ22" s="84"/>
      <c r="AK22" s="89"/>
    </row>
    <row r="23" spans="10:37" s="15" customFormat="1" ht="23.4" x14ac:dyDescent="0.45">
      <c r="J23" s="2"/>
      <c r="K23" s="2"/>
      <c r="L23" s="16"/>
      <c r="M23" s="16"/>
      <c r="N23" s="93" t="s">
        <v>191</v>
      </c>
      <c r="O23" s="25" t="s">
        <v>191</v>
      </c>
      <c r="P23" s="25" t="s">
        <v>191</v>
      </c>
      <c r="Q23" s="24">
        <v>43119</v>
      </c>
      <c r="R23" s="42"/>
      <c r="S23" s="95"/>
      <c r="T23" s="93"/>
      <c r="U23" s="25"/>
      <c r="V23" s="25"/>
      <c r="W23" s="24"/>
      <c r="X23" s="42"/>
      <c r="Y23" s="95"/>
      <c r="Z23" s="97"/>
      <c r="AA23" s="75"/>
      <c r="AB23" s="75"/>
      <c r="AC23" s="41"/>
      <c r="AD23" s="41"/>
      <c r="AE23" s="26"/>
      <c r="AF23" s="83"/>
      <c r="AG23" s="84"/>
      <c r="AH23" s="84"/>
      <c r="AI23" s="84"/>
      <c r="AJ23" s="84"/>
      <c r="AK23" s="89"/>
    </row>
    <row r="24" spans="10:37" s="15" customFormat="1" ht="23.25" customHeight="1" x14ac:dyDescent="0.45">
      <c r="J24" s="2"/>
      <c r="K24" s="2"/>
      <c r="L24" s="16"/>
      <c r="M24" s="16"/>
      <c r="N24" s="93" t="s">
        <v>188</v>
      </c>
      <c r="O24" s="25"/>
      <c r="P24" s="25" t="s">
        <v>188</v>
      </c>
      <c r="Q24" s="24"/>
      <c r="R24" s="42"/>
      <c r="S24" s="95"/>
      <c r="T24" s="93"/>
      <c r="U24" s="25"/>
      <c r="V24" s="25"/>
      <c r="W24" s="24"/>
      <c r="X24" s="24"/>
      <c r="Y24" s="95"/>
      <c r="Z24" s="97"/>
      <c r="AA24" s="75"/>
      <c r="AB24" s="75"/>
      <c r="AC24" s="41"/>
      <c r="AD24" s="41"/>
      <c r="AE24" s="26"/>
      <c r="AF24" s="83"/>
      <c r="AG24" s="84"/>
      <c r="AH24" s="84"/>
      <c r="AI24" s="84"/>
      <c r="AJ24" s="84"/>
      <c r="AK24" s="89"/>
    </row>
    <row r="25" spans="10:37" s="15" customFormat="1" ht="23.25" customHeight="1" x14ac:dyDescent="0.45">
      <c r="J25" s="2"/>
      <c r="K25" s="2"/>
      <c r="L25" s="16"/>
      <c r="M25" s="16"/>
      <c r="N25" s="93" t="s">
        <v>276</v>
      </c>
      <c r="O25" s="25" t="s">
        <v>276</v>
      </c>
      <c r="P25" s="25" t="s">
        <v>276</v>
      </c>
      <c r="Q25" s="24">
        <v>43159</v>
      </c>
      <c r="R25" s="42"/>
      <c r="S25" s="95"/>
      <c r="T25" s="93"/>
      <c r="U25" s="25"/>
      <c r="V25" s="25"/>
      <c r="W25" s="24"/>
      <c r="X25" s="24"/>
      <c r="Y25" s="95"/>
      <c r="Z25" s="97"/>
      <c r="AA25" s="75"/>
      <c r="AB25" s="75"/>
      <c r="AC25" s="41"/>
      <c r="AD25" s="41"/>
      <c r="AE25" s="26"/>
      <c r="AF25" s="83"/>
      <c r="AG25" s="84"/>
      <c r="AH25" s="84"/>
      <c r="AI25" s="84"/>
      <c r="AJ25" s="84"/>
      <c r="AK25" s="89"/>
    </row>
    <row r="26" spans="10:37" s="15" customFormat="1" ht="23.4" x14ac:dyDescent="0.45">
      <c r="J26" s="2"/>
      <c r="K26" s="2"/>
      <c r="L26" s="16"/>
      <c r="M26" s="16"/>
      <c r="N26" s="93" t="s">
        <v>277</v>
      </c>
      <c r="O26" s="25"/>
      <c r="P26" s="25" t="s">
        <v>277</v>
      </c>
      <c r="Q26" s="24"/>
      <c r="R26" s="42"/>
      <c r="S26" s="95"/>
      <c r="T26" s="93"/>
      <c r="U26" s="25"/>
      <c r="V26" s="25"/>
      <c r="W26" s="24"/>
      <c r="X26" s="24"/>
      <c r="Y26" s="95"/>
      <c r="Z26" s="97"/>
      <c r="AA26" s="75"/>
      <c r="AB26" s="75"/>
      <c r="AC26" s="41"/>
      <c r="AD26" s="41"/>
      <c r="AE26" s="26"/>
      <c r="AF26" s="83"/>
      <c r="AG26" s="84"/>
      <c r="AH26" s="84"/>
      <c r="AI26" s="84"/>
      <c r="AJ26" s="84"/>
      <c r="AK26" s="89"/>
    </row>
    <row r="27" spans="10:37" s="15" customFormat="1" ht="23.25" customHeight="1" x14ac:dyDescent="0.45">
      <c r="J27" s="2"/>
      <c r="K27" s="2"/>
      <c r="L27" s="16"/>
      <c r="M27" s="16"/>
      <c r="N27" s="93" t="s">
        <v>189</v>
      </c>
      <c r="O27" s="25"/>
      <c r="P27" s="25" t="s">
        <v>189</v>
      </c>
      <c r="Q27" s="24"/>
      <c r="R27" s="106"/>
      <c r="S27" s="95"/>
      <c r="T27" s="93"/>
      <c r="U27" s="25"/>
      <c r="V27" s="25"/>
      <c r="W27" s="24"/>
      <c r="X27" s="24"/>
      <c r="Y27" s="95"/>
      <c r="Z27" s="97"/>
      <c r="AA27" s="75"/>
      <c r="AB27" s="75"/>
      <c r="AC27" s="41"/>
      <c r="AD27" s="41"/>
      <c r="AE27" s="26"/>
      <c r="AF27" s="83"/>
      <c r="AG27" s="84"/>
      <c r="AH27" s="84"/>
      <c r="AI27" s="84"/>
      <c r="AJ27" s="84"/>
      <c r="AK27" s="89"/>
    </row>
    <row r="28" spans="10:37" s="15" customFormat="1" ht="23.25" customHeight="1" x14ac:dyDescent="0.45">
      <c r="J28" s="2"/>
      <c r="K28" s="2"/>
      <c r="L28" s="16"/>
      <c r="M28" s="16"/>
      <c r="N28" s="93" t="s">
        <v>278</v>
      </c>
      <c r="O28" s="25"/>
      <c r="P28" s="25" t="s">
        <v>278</v>
      </c>
      <c r="Q28" s="24"/>
      <c r="R28" s="106"/>
      <c r="S28" s="95"/>
      <c r="T28" s="93"/>
      <c r="U28" s="25"/>
      <c r="V28" s="25"/>
      <c r="W28" s="24"/>
      <c r="X28" s="24"/>
      <c r="Y28" s="95"/>
      <c r="Z28" s="97"/>
      <c r="AA28" s="75"/>
      <c r="AB28" s="75"/>
      <c r="AC28" s="41"/>
      <c r="AD28" s="41"/>
      <c r="AE28" s="26"/>
      <c r="AF28" s="83"/>
      <c r="AG28" s="84"/>
      <c r="AH28" s="84"/>
      <c r="AI28" s="84"/>
      <c r="AJ28" s="84"/>
      <c r="AK28" s="89"/>
    </row>
    <row r="29" spans="10:37" s="15" customFormat="1" ht="23.4" x14ac:dyDescent="0.45">
      <c r="J29" s="2"/>
      <c r="K29" s="2"/>
      <c r="L29" s="16"/>
      <c r="M29" s="16"/>
      <c r="N29" s="93" t="s">
        <v>279</v>
      </c>
      <c r="O29" s="25" t="s">
        <v>279</v>
      </c>
      <c r="P29" s="25" t="s">
        <v>279</v>
      </c>
      <c r="Q29" s="24">
        <v>43118</v>
      </c>
      <c r="R29" s="106"/>
      <c r="S29" s="95"/>
      <c r="T29" s="93"/>
      <c r="U29" s="25"/>
      <c r="V29" s="25"/>
      <c r="W29" s="24"/>
      <c r="X29" s="24"/>
      <c r="Y29" s="95"/>
      <c r="Z29" s="97"/>
      <c r="AA29" s="75"/>
      <c r="AB29" s="75"/>
      <c r="AC29" s="41"/>
      <c r="AD29" s="41"/>
      <c r="AE29" s="26"/>
      <c r="AF29" s="83"/>
      <c r="AG29" s="84"/>
      <c r="AH29" s="84"/>
      <c r="AI29" s="84"/>
      <c r="AJ29" s="84"/>
      <c r="AK29" s="89"/>
    </row>
    <row r="30" spans="10:37" s="15" customFormat="1" ht="23.4" x14ac:dyDescent="0.45">
      <c r="J30" s="2"/>
      <c r="K30" s="2"/>
      <c r="L30" s="16"/>
      <c r="M30" s="16"/>
      <c r="N30" s="93" t="s">
        <v>280</v>
      </c>
      <c r="O30" s="25" t="s">
        <v>280</v>
      </c>
      <c r="P30" s="25" t="s">
        <v>280</v>
      </c>
      <c r="Q30" s="24">
        <v>43159</v>
      </c>
      <c r="R30" s="106"/>
      <c r="S30" s="95"/>
      <c r="T30" s="98"/>
      <c r="U30" s="23"/>
      <c r="V30" s="23"/>
      <c r="W30" s="24"/>
      <c r="X30" s="24"/>
      <c r="Y30" s="95"/>
      <c r="Z30" s="97"/>
      <c r="AA30" s="75"/>
      <c r="AB30" s="75"/>
      <c r="AC30" s="41"/>
      <c r="AD30" s="41"/>
      <c r="AE30" s="26"/>
      <c r="AF30" s="83"/>
      <c r="AG30" s="84"/>
      <c r="AH30" s="84"/>
      <c r="AI30" s="84"/>
      <c r="AJ30" s="84"/>
      <c r="AK30" s="89"/>
    </row>
    <row r="31" spans="10:37" s="15" customFormat="1" ht="23.4" x14ac:dyDescent="0.45">
      <c r="J31" s="2"/>
      <c r="K31" s="2"/>
      <c r="L31" s="16"/>
      <c r="M31" s="16"/>
      <c r="N31" s="93" t="s">
        <v>281</v>
      </c>
      <c r="O31" s="25" t="s">
        <v>281</v>
      </c>
      <c r="P31" s="25" t="s">
        <v>281</v>
      </c>
      <c r="Q31" s="24">
        <v>43122</v>
      </c>
      <c r="R31" s="107"/>
      <c r="S31" s="95"/>
      <c r="T31" s="93"/>
      <c r="U31" s="25"/>
      <c r="V31" s="25"/>
      <c r="W31" s="24"/>
      <c r="X31" s="24"/>
      <c r="Y31" s="95"/>
      <c r="Z31" s="97"/>
      <c r="AA31" s="75"/>
      <c r="AB31" s="75"/>
      <c r="AC31" s="41"/>
      <c r="AD31" s="41"/>
      <c r="AE31" s="26"/>
      <c r="AF31" s="83"/>
      <c r="AG31" s="84"/>
      <c r="AH31" s="84"/>
      <c r="AI31" s="84"/>
      <c r="AJ31" s="84"/>
      <c r="AK31" s="89"/>
    </row>
    <row r="32" spans="10:37" s="15" customFormat="1" ht="26.25" customHeight="1" x14ac:dyDescent="0.45">
      <c r="J32" s="2"/>
      <c r="K32" s="2"/>
      <c r="L32" s="16"/>
      <c r="M32" s="16"/>
      <c r="N32" s="93" t="s">
        <v>192</v>
      </c>
      <c r="O32" s="25" t="s">
        <v>192</v>
      </c>
      <c r="P32" s="25" t="s">
        <v>192</v>
      </c>
      <c r="Q32" s="24">
        <v>43139</v>
      </c>
      <c r="R32" s="43"/>
      <c r="S32" s="95"/>
      <c r="T32" s="93"/>
      <c r="U32" s="25"/>
      <c r="V32" s="25"/>
      <c r="W32" s="24"/>
      <c r="X32" s="24"/>
      <c r="Y32" s="95"/>
      <c r="Z32" s="97"/>
      <c r="AA32" s="75"/>
      <c r="AB32" s="75"/>
      <c r="AC32" s="41"/>
      <c r="AD32" s="41"/>
      <c r="AE32" s="26"/>
      <c r="AF32" s="83"/>
      <c r="AG32" s="84"/>
      <c r="AH32" s="84"/>
      <c r="AI32" s="84"/>
      <c r="AJ32" s="84"/>
      <c r="AK32" s="89"/>
    </row>
    <row r="33" spans="10:37" s="15" customFormat="1" ht="26.25" customHeight="1" x14ac:dyDescent="0.45">
      <c r="J33" s="2"/>
      <c r="K33" s="2"/>
      <c r="L33" s="16"/>
      <c r="M33" s="16"/>
      <c r="N33" s="93" t="s">
        <v>282</v>
      </c>
      <c r="O33" s="25" t="s">
        <v>282</v>
      </c>
      <c r="P33" s="25" t="s">
        <v>282</v>
      </c>
      <c r="Q33" s="24">
        <v>43123</v>
      </c>
      <c r="R33" s="42"/>
      <c r="S33" s="95"/>
      <c r="T33" s="93"/>
      <c r="U33" s="25"/>
      <c r="V33" s="25"/>
      <c r="W33" s="24"/>
      <c r="X33" s="24"/>
      <c r="Y33" s="95"/>
      <c r="Z33" s="97"/>
      <c r="AA33" s="75"/>
      <c r="AB33" s="75"/>
      <c r="AC33" s="41"/>
      <c r="AD33" s="41"/>
      <c r="AE33" s="26"/>
      <c r="AF33" s="83"/>
      <c r="AG33" s="84"/>
      <c r="AH33" s="84"/>
      <c r="AI33" s="84"/>
      <c r="AJ33" s="84"/>
      <c r="AK33" s="89"/>
    </row>
    <row r="34" spans="10:37" s="15" customFormat="1" ht="23.4" x14ac:dyDescent="0.45">
      <c r="J34" s="2"/>
      <c r="K34" s="2"/>
      <c r="L34" s="16"/>
      <c r="M34" s="16"/>
      <c r="N34" s="93" t="s">
        <v>195</v>
      </c>
      <c r="O34" s="25" t="s">
        <v>195</v>
      </c>
      <c r="P34" s="25" t="s">
        <v>195</v>
      </c>
      <c r="Q34" s="24">
        <v>43189</v>
      </c>
      <c r="R34" s="42"/>
      <c r="S34" s="95"/>
      <c r="T34" s="93"/>
      <c r="U34" s="25"/>
      <c r="V34" s="25"/>
      <c r="W34" s="24"/>
      <c r="X34" s="24"/>
      <c r="Y34" s="95"/>
      <c r="Z34" s="97"/>
      <c r="AA34" s="75"/>
      <c r="AB34" s="75"/>
      <c r="AC34" s="41"/>
      <c r="AD34" s="41"/>
      <c r="AE34" s="26"/>
      <c r="AF34" s="83"/>
      <c r="AG34" s="84"/>
      <c r="AH34" s="84"/>
      <c r="AI34" s="84"/>
      <c r="AJ34" s="84"/>
      <c r="AK34" s="89"/>
    </row>
    <row r="35" spans="10:37" s="15" customFormat="1" ht="25.8" x14ac:dyDescent="0.45">
      <c r="J35" s="2"/>
      <c r="K35" s="2"/>
      <c r="L35" s="16"/>
      <c r="M35" s="16"/>
      <c r="N35" s="93" t="s">
        <v>283</v>
      </c>
      <c r="O35" s="25"/>
      <c r="P35" s="25" t="s">
        <v>283</v>
      </c>
      <c r="Q35" s="24"/>
      <c r="R35" s="99"/>
      <c r="S35" s="95"/>
      <c r="T35" s="93"/>
      <c r="U35" s="25"/>
      <c r="V35" s="25"/>
      <c r="W35" s="24"/>
      <c r="X35" s="24"/>
      <c r="Y35" s="95"/>
      <c r="Z35" s="97"/>
      <c r="AA35" s="75"/>
      <c r="AB35" s="75"/>
      <c r="AC35" s="41"/>
      <c r="AD35" s="41"/>
      <c r="AE35" s="26"/>
      <c r="AF35" s="83"/>
      <c r="AG35" s="84"/>
      <c r="AH35" s="84"/>
      <c r="AI35" s="84"/>
      <c r="AJ35" s="84"/>
      <c r="AK35" s="89"/>
    </row>
    <row r="36" spans="10:37" s="15" customFormat="1" ht="25.8" x14ac:dyDescent="0.45">
      <c r="J36" s="2"/>
      <c r="K36" s="2"/>
      <c r="L36" s="16"/>
      <c r="M36" s="16"/>
      <c r="N36" s="93" t="s">
        <v>284</v>
      </c>
      <c r="O36" s="25"/>
      <c r="P36" s="25" t="s">
        <v>284</v>
      </c>
      <c r="Q36" s="24"/>
      <c r="R36" s="99"/>
      <c r="S36" s="95"/>
      <c r="T36" s="93"/>
      <c r="U36" s="25"/>
      <c r="V36" s="25"/>
      <c r="W36" s="24"/>
      <c r="X36" s="24"/>
      <c r="Y36" s="95"/>
      <c r="Z36" s="97"/>
      <c r="AA36" s="75"/>
      <c r="AB36" s="75"/>
      <c r="AC36" s="41"/>
      <c r="AD36" s="41"/>
      <c r="AE36" s="26"/>
      <c r="AF36" s="83"/>
      <c r="AG36" s="84"/>
      <c r="AH36" s="84"/>
      <c r="AI36" s="84"/>
      <c r="AJ36" s="84"/>
      <c r="AK36" s="89"/>
    </row>
    <row r="37" spans="10:37" s="15" customFormat="1" ht="25.8" x14ac:dyDescent="0.45">
      <c r="J37" s="2"/>
      <c r="K37" s="2"/>
      <c r="L37" s="16"/>
      <c r="M37" s="16"/>
      <c r="N37" s="93" t="s">
        <v>285</v>
      </c>
      <c r="O37" s="25"/>
      <c r="P37" s="25" t="s">
        <v>285</v>
      </c>
      <c r="Q37" s="24"/>
      <c r="R37" s="99"/>
      <c r="S37" s="95"/>
      <c r="T37" s="93"/>
      <c r="U37" s="25"/>
      <c r="V37" s="25"/>
      <c r="W37" s="24"/>
      <c r="X37" s="24"/>
      <c r="Y37" s="95"/>
      <c r="Z37" s="97"/>
      <c r="AA37" s="75"/>
      <c r="AB37" s="75"/>
      <c r="AC37" s="41"/>
      <c r="AD37" s="41"/>
      <c r="AE37" s="26"/>
      <c r="AF37" s="83"/>
      <c r="AG37" s="84"/>
      <c r="AH37" s="84"/>
      <c r="AI37" s="84"/>
      <c r="AJ37" s="84"/>
      <c r="AK37" s="89"/>
    </row>
    <row r="38" spans="10:37" s="15" customFormat="1" ht="25.8" x14ac:dyDescent="0.45">
      <c r="J38" s="2"/>
      <c r="K38" s="2"/>
      <c r="L38" s="16"/>
      <c r="M38" s="16"/>
      <c r="N38" s="93" t="s">
        <v>286</v>
      </c>
      <c r="O38" s="25" t="s">
        <v>286</v>
      </c>
      <c r="P38" s="25" t="s">
        <v>286</v>
      </c>
      <c r="Q38" s="24" t="s">
        <v>306</v>
      </c>
      <c r="R38" s="99"/>
      <c r="S38" s="95"/>
      <c r="T38" s="93"/>
      <c r="U38" s="25"/>
      <c r="V38" s="25"/>
      <c r="W38" s="24"/>
      <c r="X38" s="24"/>
      <c r="Y38" s="95"/>
      <c r="Z38" s="97"/>
      <c r="AA38" s="75"/>
      <c r="AB38" s="75"/>
      <c r="AC38" s="41"/>
      <c r="AD38" s="41"/>
      <c r="AE38" s="26"/>
      <c r="AF38" s="83"/>
      <c r="AG38" s="84"/>
      <c r="AH38" s="84"/>
      <c r="AI38" s="84"/>
      <c r="AJ38" s="84"/>
      <c r="AK38" s="89"/>
    </row>
    <row r="39" spans="10:37" s="15" customFormat="1" ht="25.8" x14ac:dyDescent="0.45">
      <c r="J39" s="2"/>
      <c r="K39" s="2"/>
      <c r="L39" s="16"/>
      <c r="M39" s="16"/>
      <c r="N39" s="93" t="s">
        <v>257</v>
      </c>
      <c r="O39" s="28"/>
      <c r="P39" s="25" t="s">
        <v>257</v>
      </c>
      <c r="Q39" s="24"/>
      <c r="R39" s="99"/>
      <c r="S39" s="95"/>
      <c r="T39" s="93"/>
      <c r="U39" s="25"/>
      <c r="V39" s="25"/>
      <c r="W39" s="24"/>
      <c r="X39" s="24"/>
      <c r="Y39" s="95"/>
      <c r="Z39" s="97"/>
      <c r="AA39" s="75"/>
      <c r="AB39" s="75"/>
      <c r="AC39" s="41"/>
      <c r="AD39" s="41"/>
      <c r="AE39" s="26"/>
      <c r="AF39" s="83"/>
      <c r="AG39" s="84"/>
      <c r="AH39" s="84"/>
      <c r="AI39" s="84"/>
      <c r="AJ39" s="84"/>
      <c r="AK39" s="89"/>
    </row>
    <row r="40" spans="10:37" s="15" customFormat="1" ht="25.8" x14ac:dyDescent="0.45">
      <c r="J40" s="2"/>
      <c r="K40" s="2"/>
      <c r="L40" s="16"/>
      <c r="M40" s="16"/>
      <c r="N40" s="93" t="s">
        <v>287</v>
      </c>
      <c r="O40" s="25" t="s">
        <v>287</v>
      </c>
      <c r="P40" s="25" t="s">
        <v>287</v>
      </c>
      <c r="Q40" s="24">
        <v>43123</v>
      </c>
      <c r="R40" s="99"/>
      <c r="S40" s="95"/>
      <c r="T40" s="93"/>
      <c r="U40" s="25"/>
      <c r="V40" s="25"/>
      <c r="W40" s="99"/>
      <c r="X40" s="99"/>
      <c r="Y40" s="95"/>
      <c r="Z40" s="97"/>
      <c r="AA40" s="75"/>
      <c r="AB40" s="75"/>
      <c r="AC40" s="41"/>
      <c r="AD40" s="41"/>
      <c r="AE40" s="26"/>
      <c r="AF40" s="83"/>
      <c r="AG40" s="84"/>
      <c r="AH40" s="84"/>
      <c r="AI40" s="84"/>
      <c r="AJ40" s="84"/>
      <c r="AK40" s="89"/>
    </row>
    <row r="41" spans="10:37" s="15" customFormat="1" ht="25.8" x14ac:dyDescent="0.45">
      <c r="J41" s="2"/>
      <c r="K41" s="2"/>
      <c r="L41" s="16"/>
      <c r="M41" s="16"/>
      <c r="N41" s="93" t="s">
        <v>260</v>
      </c>
      <c r="O41" s="25" t="s">
        <v>260</v>
      </c>
      <c r="P41" s="25" t="s">
        <v>260</v>
      </c>
      <c r="Q41" s="24">
        <v>43109</v>
      </c>
      <c r="R41" s="99"/>
      <c r="S41" s="95"/>
      <c r="T41" s="93"/>
      <c r="U41" s="25"/>
      <c r="V41" s="25"/>
      <c r="W41" s="99"/>
      <c r="X41" s="99"/>
      <c r="Y41" s="95"/>
      <c r="Z41" s="97"/>
      <c r="AA41" s="75"/>
      <c r="AB41" s="75"/>
      <c r="AC41" s="41"/>
      <c r="AD41" s="41"/>
      <c r="AE41" s="26"/>
      <c r="AF41" s="83"/>
      <c r="AG41" s="84"/>
      <c r="AH41" s="84"/>
      <c r="AI41" s="84"/>
      <c r="AJ41" s="84"/>
      <c r="AK41" s="89"/>
    </row>
    <row r="42" spans="10:37" s="15" customFormat="1" ht="25.8" x14ac:dyDescent="0.45">
      <c r="J42" s="2"/>
      <c r="K42" s="2"/>
      <c r="L42" s="16"/>
      <c r="M42" s="16"/>
      <c r="N42" s="93" t="s">
        <v>232</v>
      </c>
      <c r="O42" s="25" t="s">
        <v>232</v>
      </c>
      <c r="P42" s="25" t="s">
        <v>232</v>
      </c>
      <c r="Q42" s="24">
        <v>43115</v>
      </c>
      <c r="R42" s="99"/>
      <c r="S42" s="95"/>
      <c r="T42" s="93"/>
      <c r="U42" s="25"/>
      <c r="V42" s="25"/>
      <c r="W42" s="99"/>
      <c r="X42" s="99"/>
      <c r="Y42" s="95"/>
      <c r="Z42" s="97"/>
      <c r="AA42" s="75"/>
      <c r="AB42" s="75"/>
      <c r="AC42" s="41"/>
      <c r="AD42" s="41"/>
      <c r="AE42" s="26"/>
      <c r="AF42" s="83"/>
      <c r="AG42" s="84"/>
      <c r="AH42" s="84"/>
      <c r="AI42" s="84"/>
      <c r="AJ42" s="84"/>
      <c r="AK42" s="89"/>
    </row>
    <row r="43" spans="10:37" s="15" customFormat="1" ht="25.8" x14ac:dyDescent="0.45">
      <c r="J43" s="2"/>
      <c r="K43" s="2"/>
      <c r="L43" s="16"/>
      <c r="M43" s="16"/>
      <c r="N43" s="93" t="s">
        <v>288</v>
      </c>
      <c r="O43" s="28"/>
      <c r="P43" s="25" t="s">
        <v>288</v>
      </c>
      <c r="Q43" s="24"/>
      <c r="R43" s="99"/>
      <c r="S43" s="95"/>
      <c r="T43" s="93"/>
      <c r="U43" s="25"/>
      <c r="V43" s="25"/>
      <c r="W43" s="99"/>
      <c r="X43" s="99"/>
      <c r="Y43" s="95"/>
      <c r="Z43" s="97"/>
      <c r="AA43" s="75"/>
      <c r="AB43" s="75"/>
      <c r="AC43" s="41"/>
      <c r="AD43" s="41"/>
      <c r="AE43" s="26"/>
      <c r="AF43" s="83"/>
      <c r="AG43" s="84"/>
      <c r="AH43" s="84"/>
      <c r="AI43" s="84"/>
      <c r="AJ43" s="84"/>
      <c r="AK43" s="89"/>
    </row>
    <row r="44" spans="10:37" s="15" customFormat="1" ht="25.8" x14ac:dyDescent="0.45">
      <c r="J44" s="2"/>
      <c r="K44" s="2"/>
      <c r="L44" s="16"/>
      <c r="M44" s="16"/>
      <c r="N44" s="93" t="s">
        <v>289</v>
      </c>
      <c r="O44" s="25" t="s">
        <v>289</v>
      </c>
      <c r="P44" s="25" t="s">
        <v>289</v>
      </c>
      <c r="Q44" s="24">
        <v>43181</v>
      </c>
      <c r="R44" s="99"/>
      <c r="S44" s="95"/>
      <c r="T44" s="93"/>
      <c r="U44" s="25"/>
      <c r="V44" s="25"/>
      <c r="W44" s="99"/>
      <c r="X44" s="99"/>
      <c r="Y44" s="95"/>
      <c r="Z44" s="97"/>
      <c r="AA44" s="75"/>
      <c r="AB44" s="75"/>
      <c r="AC44" s="41"/>
      <c r="AD44" s="41"/>
      <c r="AE44" s="26"/>
      <c r="AF44" s="83"/>
      <c r="AG44" s="84"/>
      <c r="AH44" s="84"/>
      <c r="AI44" s="84"/>
      <c r="AJ44" s="84"/>
      <c r="AK44" s="89"/>
    </row>
    <row r="45" spans="10:37" s="15" customFormat="1" ht="25.8" x14ac:dyDescent="0.45">
      <c r="J45" s="2"/>
      <c r="K45" s="2"/>
      <c r="L45" s="16"/>
      <c r="M45" s="16"/>
      <c r="N45" s="174" t="s">
        <v>149</v>
      </c>
      <c r="O45" s="28" t="s">
        <v>149</v>
      </c>
      <c r="P45" s="28" t="s">
        <v>149</v>
      </c>
      <c r="Q45" s="24" t="s">
        <v>298</v>
      </c>
      <c r="R45" s="99"/>
      <c r="S45" s="95"/>
      <c r="T45" s="93"/>
      <c r="U45" s="25"/>
      <c r="V45" s="25"/>
      <c r="W45" s="99"/>
      <c r="X45" s="99"/>
      <c r="Y45" s="95"/>
      <c r="Z45" s="97"/>
      <c r="AA45" s="75"/>
      <c r="AB45" s="75"/>
      <c r="AC45" s="41"/>
      <c r="AD45" s="41"/>
      <c r="AE45" s="26"/>
      <c r="AF45" s="83"/>
      <c r="AG45" s="84"/>
      <c r="AH45" s="84"/>
      <c r="AI45" s="84"/>
      <c r="AJ45" s="84"/>
      <c r="AK45" s="89"/>
    </row>
    <row r="46" spans="10:37" s="15" customFormat="1" ht="25.8" x14ac:dyDescent="0.45">
      <c r="J46" s="2"/>
      <c r="K46" s="2"/>
      <c r="L46" s="16"/>
      <c r="M46" s="16"/>
      <c r="N46" s="174" t="s">
        <v>290</v>
      </c>
      <c r="O46" s="28" t="s">
        <v>290</v>
      </c>
      <c r="P46" s="28" t="s">
        <v>290</v>
      </c>
      <c r="Q46" s="24">
        <v>43146</v>
      </c>
      <c r="R46" s="99"/>
      <c r="S46" s="95"/>
      <c r="T46" s="93"/>
      <c r="U46" s="25"/>
      <c r="V46" s="25"/>
      <c r="W46" s="99"/>
      <c r="X46" s="99"/>
      <c r="Y46" s="95"/>
      <c r="Z46" s="97"/>
      <c r="AA46" s="75"/>
      <c r="AB46" s="75"/>
      <c r="AC46" s="41"/>
      <c r="AD46" s="41"/>
      <c r="AE46" s="26"/>
      <c r="AF46" s="83"/>
      <c r="AG46" s="84"/>
      <c r="AH46" s="84"/>
      <c r="AI46" s="84"/>
      <c r="AJ46" s="84"/>
      <c r="AK46" s="89"/>
    </row>
    <row r="47" spans="10:37" s="15" customFormat="1" ht="25.8" x14ac:dyDescent="0.45">
      <c r="J47" s="2"/>
      <c r="K47" s="2"/>
      <c r="L47" s="16"/>
      <c r="M47" s="16"/>
      <c r="N47" s="93"/>
      <c r="O47" s="28"/>
      <c r="P47" s="28"/>
      <c r="Q47" s="99"/>
      <c r="R47" s="99"/>
      <c r="S47" s="95"/>
      <c r="T47" s="93"/>
      <c r="U47" s="25"/>
      <c r="V47" s="25"/>
      <c r="W47" s="99"/>
      <c r="X47" s="99"/>
      <c r="Y47" s="95"/>
      <c r="Z47" s="97"/>
      <c r="AA47" s="75"/>
      <c r="AB47" s="75"/>
      <c r="AC47" s="41"/>
      <c r="AD47" s="41"/>
      <c r="AE47" s="26"/>
      <c r="AF47" s="83"/>
      <c r="AG47" s="84"/>
      <c r="AH47" s="84"/>
      <c r="AI47" s="84"/>
      <c r="AJ47" s="84"/>
      <c r="AK47" s="89"/>
    </row>
    <row r="48" spans="10:37" s="15" customFormat="1" ht="25.8" x14ac:dyDescent="0.45">
      <c r="J48" s="2"/>
      <c r="K48" s="2"/>
      <c r="L48" s="16"/>
      <c r="M48" s="16"/>
      <c r="N48" s="93"/>
      <c r="O48" s="28"/>
      <c r="P48" s="28"/>
      <c r="Q48" s="99"/>
      <c r="R48" s="99"/>
      <c r="S48" s="95"/>
      <c r="T48" s="93"/>
      <c r="U48" s="25"/>
      <c r="V48" s="25"/>
      <c r="W48" s="99"/>
      <c r="X48" s="99"/>
      <c r="Y48" s="95"/>
      <c r="Z48" s="97"/>
      <c r="AA48" s="75"/>
      <c r="AB48" s="75"/>
      <c r="AC48" s="41"/>
      <c r="AD48" s="41"/>
      <c r="AE48" s="26"/>
      <c r="AF48" s="83"/>
      <c r="AG48" s="84"/>
      <c r="AH48" s="84"/>
      <c r="AI48" s="84"/>
      <c r="AJ48" s="84"/>
      <c r="AK48" s="89"/>
    </row>
    <row r="49" spans="8:37" s="15" customFormat="1" ht="26.4" thickBot="1" x14ac:dyDescent="0.5">
      <c r="J49" s="2"/>
      <c r="K49" s="2"/>
      <c r="L49" s="16"/>
      <c r="M49" s="16"/>
      <c r="N49" s="104"/>
      <c r="O49" s="105"/>
      <c r="P49" s="105"/>
      <c r="Q49" s="175"/>
      <c r="R49" s="175"/>
      <c r="S49" s="176"/>
      <c r="T49" s="93"/>
      <c r="U49" s="25"/>
      <c r="V49" s="25"/>
      <c r="W49" s="99"/>
      <c r="X49" s="99"/>
      <c r="Y49" s="95"/>
      <c r="Z49" s="97"/>
      <c r="AA49" s="75"/>
      <c r="AB49" s="75"/>
      <c r="AC49" s="41"/>
      <c r="AD49" s="41"/>
      <c r="AE49" s="26"/>
      <c r="AF49" s="83"/>
      <c r="AG49" s="84"/>
      <c r="AH49" s="84"/>
      <c r="AI49" s="84"/>
      <c r="AJ49" s="84"/>
      <c r="AK49" s="89"/>
    </row>
    <row r="50" spans="8:37" ht="15" thickTop="1" x14ac:dyDescent="0.3">
      <c r="H50" s="1"/>
      <c r="I50" s="1"/>
      <c r="J50" s="1"/>
      <c r="K50" s="1"/>
      <c r="L50" s="1"/>
      <c r="M50" s="1"/>
    </row>
  </sheetData>
  <mergeCells count="6">
    <mergeCell ref="AF4:AK4"/>
    <mergeCell ref="A3:M3"/>
    <mergeCell ref="H4:M4"/>
    <mergeCell ref="N4:S4"/>
    <mergeCell ref="T4:Y4"/>
    <mergeCell ref="Z4:AE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15"/>
  <sheetViews>
    <sheetView topLeftCell="E1" zoomScale="25" zoomScaleNormal="25" zoomScaleSheetLayoutView="24" workbookViewId="0">
      <pane ySplit="1" topLeftCell="A4" activePane="bottomLeft" state="frozen"/>
      <selection pane="bottomLeft" activeCell="I6" sqref="I6"/>
    </sheetView>
  </sheetViews>
  <sheetFormatPr baseColWidth="10" defaultColWidth="11.44140625" defaultRowHeight="14.4" x14ac:dyDescent="0.3"/>
  <cols>
    <col min="1" max="1" width="36.5546875" style="1" customWidth="1"/>
    <col min="2" max="2" width="63.44140625" style="1" customWidth="1"/>
    <col min="3" max="3" width="98.5546875" style="1" customWidth="1"/>
    <col min="4" max="4" width="130.6640625" style="1" customWidth="1"/>
    <col min="5" max="5" width="42.44140625" style="1" customWidth="1"/>
    <col min="6" max="6" width="30.88671875" style="1" customWidth="1"/>
    <col min="7" max="7" width="38.5546875" style="1" customWidth="1"/>
    <col min="8" max="8" width="36.109375" style="1" customWidth="1"/>
    <col min="9" max="9" width="46.6640625" style="1" customWidth="1"/>
    <col min="10" max="10" width="33.33203125" style="1" customWidth="1"/>
    <col min="11" max="11" width="38.109375" style="1" customWidth="1"/>
    <col min="12" max="12" width="37.88671875" style="1" customWidth="1"/>
    <col min="13" max="13" width="39.88671875" style="2" customWidth="1"/>
    <col min="14" max="14" width="38.109375" style="2" customWidth="1"/>
    <col min="15" max="15" width="45" style="2" customWidth="1"/>
    <col min="16" max="16" width="38.109375" style="2" customWidth="1"/>
    <col min="17" max="17" width="39.33203125" style="2" customWidth="1"/>
    <col min="18" max="18" width="42.44140625" style="2" customWidth="1"/>
    <col min="19" max="19" width="34.44140625" style="2" customWidth="1"/>
    <col min="20" max="20" width="41" style="2" customWidth="1"/>
    <col min="21" max="21" width="45" style="2" customWidth="1"/>
    <col min="22" max="22" width="35" style="2" customWidth="1"/>
    <col min="23" max="23" width="39.33203125" style="2" customWidth="1"/>
    <col min="24" max="24" width="41.44140625" style="2" customWidth="1"/>
    <col min="25" max="25" width="41.5546875" style="2" customWidth="1"/>
    <col min="26" max="26" width="38.109375" style="2" customWidth="1"/>
    <col min="27" max="27" width="40.88671875" style="2" customWidth="1"/>
    <col min="28" max="28" width="40.109375" style="2" customWidth="1"/>
    <col min="29" max="29" width="42" style="2" customWidth="1"/>
    <col min="30" max="30" width="42.6640625" style="2" customWidth="1"/>
    <col min="31" max="31" width="35.44140625" style="2" customWidth="1"/>
    <col min="32" max="32" width="37.33203125" style="2" customWidth="1"/>
    <col min="33" max="33" width="36" style="2" customWidth="1"/>
    <col min="34" max="34" width="35" style="2" customWidth="1"/>
    <col min="35" max="35" width="36" style="2" customWidth="1"/>
    <col min="36" max="36" width="34.6640625" style="2" customWidth="1"/>
    <col min="37" max="38" width="44.88671875" style="1" bestFit="1" customWidth="1"/>
    <col min="39" max="39" width="65" style="1" customWidth="1"/>
    <col min="40" max="40" width="234.33203125" style="1" hidden="1" customWidth="1"/>
    <col min="41" max="41" width="191.44140625" style="1" hidden="1" customWidth="1"/>
    <col min="42" max="16384" width="11.44140625" style="1"/>
  </cols>
  <sheetData>
    <row r="1" spans="1:41" ht="31.2" x14ac:dyDescent="0.6">
      <c r="AK1" s="4"/>
    </row>
    <row r="2" spans="1:41" ht="31.2" x14ac:dyDescent="0.6">
      <c r="AK2" s="4"/>
    </row>
    <row r="3" spans="1:41" ht="90.6" thickBot="1" x14ac:dyDescent="0.35">
      <c r="A3" s="322" t="s">
        <v>623</v>
      </c>
      <c r="B3" s="322"/>
      <c r="C3" s="322"/>
      <c r="D3" s="322"/>
      <c r="E3" s="322"/>
      <c r="F3" s="322"/>
      <c r="G3" s="322"/>
      <c r="H3" s="322"/>
      <c r="I3" s="322"/>
      <c r="J3" s="322"/>
      <c r="K3" s="322"/>
      <c r="L3" s="322"/>
      <c r="M3" s="322"/>
      <c r="N3" s="322"/>
      <c r="O3" s="322"/>
      <c r="P3" s="322"/>
      <c r="Q3" s="322"/>
      <c r="R3" s="322"/>
      <c r="S3" s="322"/>
      <c r="T3" s="322"/>
      <c r="U3" s="322"/>
      <c r="V3" s="322"/>
      <c r="W3" s="322"/>
      <c r="X3" s="322"/>
      <c r="Y3" s="322"/>
      <c r="Z3" s="322"/>
      <c r="AA3" s="322"/>
      <c r="AB3" s="322"/>
      <c r="AC3" s="322"/>
      <c r="AD3" s="322"/>
      <c r="AE3" s="322"/>
      <c r="AF3" s="322"/>
      <c r="AG3" s="322"/>
      <c r="AH3" s="322"/>
      <c r="AI3" s="322"/>
      <c r="AJ3" s="322"/>
      <c r="AK3" s="322"/>
      <c r="AL3" s="322"/>
    </row>
    <row r="4" spans="1:41" s="230" customFormat="1" ht="39" thickBot="1" x14ac:dyDescent="0.75">
      <c r="A4" s="229"/>
      <c r="B4" s="229"/>
      <c r="C4" s="229"/>
      <c r="D4" s="229"/>
      <c r="E4" s="229"/>
      <c r="F4" s="229"/>
      <c r="G4" s="319" t="s">
        <v>81</v>
      </c>
      <c r="H4" s="320"/>
      <c r="I4" s="320"/>
      <c r="J4" s="320"/>
      <c r="K4" s="320"/>
      <c r="L4" s="321"/>
      <c r="M4" s="319" t="s">
        <v>1</v>
      </c>
      <c r="N4" s="320"/>
      <c r="O4" s="320"/>
      <c r="P4" s="320"/>
      <c r="Q4" s="320"/>
      <c r="R4" s="321"/>
      <c r="S4" s="319" t="s">
        <v>2</v>
      </c>
      <c r="T4" s="320"/>
      <c r="U4" s="320"/>
      <c r="V4" s="320"/>
      <c r="W4" s="320"/>
      <c r="X4" s="321"/>
      <c r="Y4" s="319" t="s">
        <v>3</v>
      </c>
      <c r="Z4" s="320"/>
      <c r="AA4" s="320"/>
      <c r="AB4" s="320"/>
      <c r="AC4" s="320"/>
      <c r="AD4" s="321"/>
      <c r="AE4" s="319" t="s">
        <v>4</v>
      </c>
      <c r="AF4" s="320"/>
      <c r="AG4" s="320"/>
      <c r="AH4" s="320"/>
      <c r="AI4" s="320"/>
      <c r="AJ4" s="321"/>
    </row>
    <row r="5" spans="1:41" s="230" customFormat="1" ht="106.8" thickBot="1" x14ac:dyDescent="0.75">
      <c r="A5" s="231" t="s">
        <v>6</v>
      </c>
      <c r="B5" s="231" t="s">
        <v>7</v>
      </c>
      <c r="C5" s="231" t="s">
        <v>8</v>
      </c>
      <c r="D5" s="232" t="s">
        <v>9</v>
      </c>
      <c r="E5" s="237" t="s">
        <v>10</v>
      </c>
      <c r="F5" s="238" t="s">
        <v>11</v>
      </c>
      <c r="G5" s="239" t="s">
        <v>12</v>
      </c>
      <c r="H5" s="239" t="s">
        <v>13</v>
      </c>
      <c r="I5" s="239" t="s">
        <v>14</v>
      </c>
      <c r="J5" s="239" t="s">
        <v>15</v>
      </c>
      <c r="K5" s="239" t="s">
        <v>16</v>
      </c>
      <c r="L5" s="239" t="s">
        <v>17</v>
      </c>
      <c r="M5" s="239" t="s">
        <v>12</v>
      </c>
      <c r="N5" s="239" t="s">
        <v>13</v>
      </c>
      <c r="O5" s="239" t="s">
        <v>14</v>
      </c>
      <c r="P5" s="239" t="s">
        <v>15</v>
      </c>
      <c r="Q5" s="239" t="s">
        <v>16</v>
      </c>
      <c r="R5" s="239" t="s">
        <v>17</v>
      </c>
      <c r="S5" s="239" t="s">
        <v>12</v>
      </c>
      <c r="T5" s="239" t="s">
        <v>13</v>
      </c>
      <c r="U5" s="239" t="s">
        <v>14</v>
      </c>
      <c r="V5" s="239" t="s">
        <v>15</v>
      </c>
      <c r="W5" s="239" t="s">
        <v>16</v>
      </c>
      <c r="X5" s="239" t="s">
        <v>17</v>
      </c>
      <c r="Y5" s="239" t="s">
        <v>12</v>
      </c>
      <c r="Z5" s="239" t="s">
        <v>13</v>
      </c>
      <c r="AA5" s="239" t="s">
        <v>14</v>
      </c>
      <c r="AB5" s="239" t="s">
        <v>15</v>
      </c>
      <c r="AC5" s="239" t="s">
        <v>16</v>
      </c>
      <c r="AD5" s="239" t="s">
        <v>17</v>
      </c>
      <c r="AE5" s="239" t="s">
        <v>12</v>
      </c>
      <c r="AF5" s="239" t="s">
        <v>13</v>
      </c>
      <c r="AG5" s="239" t="s">
        <v>14</v>
      </c>
      <c r="AH5" s="239" t="s">
        <v>15</v>
      </c>
      <c r="AI5" s="239" t="s">
        <v>16</v>
      </c>
      <c r="AJ5" s="239" t="s">
        <v>17</v>
      </c>
      <c r="AK5" s="231" t="s">
        <v>83</v>
      </c>
      <c r="AL5" s="231" t="s">
        <v>84</v>
      </c>
    </row>
    <row r="6" spans="1:41" s="230" customFormat="1" ht="409.6" thickBot="1" x14ac:dyDescent="0.75">
      <c r="A6" s="255" t="s">
        <v>438</v>
      </c>
      <c r="B6" s="255" t="s">
        <v>439</v>
      </c>
      <c r="C6" s="255" t="s">
        <v>440</v>
      </c>
      <c r="D6" s="236" t="s">
        <v>441</v>
      </c>
      <c r="E6" s="240" t="s">
        <v>0</v>
      </c>
      <c r="F6" s="240" t="s">
        <v>21</v>
      </c>
      <c r="G6" s="241">
        <f>+'Metas 2018Fin'!H7</f>
        <v>92.5</v>
      </c>
      <c r="H6" s="242">
        <f>+'Metas 2018Fin'!I7</f>
        <v>74</v>
      </c>
      <c r="I6" s="242">
        <f>+'Metas 2018Fin'!J7</f>
        <v>80</v>
      </c>
      <c r="J6" s="241">
        <f>+'Metas 2018Fin'!K7</f>
        <v>100</v>
      </c>
      <c r="K6" s="241">
        <f>+'Metas 2018Fin'!L7</f>
        <v>54</v>
      </c>
      <c r="L6" s="241">
        <f>+'Metas 2018Fin'!M7</f>
        <v>54</v>
      </c>
      <c r="M6" s="243"/>
      <c r="N6" s="244"/>
      <c r="O6" s="244"/>
      <c r="P6" s="243"/>
      <c r="Q6" s="244"/>
      <c r="R6" s="244"/>
      <c r="S6" s="243"/>
      <c r="T6" s="244"/>
      <c r="U6" s="244"/>
      <c r="V6" s="243"/>
      <c r="W6" s="244"/>
      <c r="X6" s="244"/>
      <c r="Y6" s="243"/>
      <c r="Z6" s="244"/>
      <c r="AA6" s="244"/>
      <c r="AB6" s="243"/>
      <c r="AC6" s="244"/>
      <c r="AD6" s="244"/>
      <c r="AE6" s="243"/>
      <c r="AF6" s="244"/>
      <c r="AG6" s="244"/>
      <c r="AH6" s="243"/>
      <c r="AI6" s="244"/>
      <c r="AJ6" s="244"/>
      <c r="AK6" s="233" t="s">
        <v>291</v>
      </c>
      <c r="AL6" s="233" t="s">
        <v>291</v>
      </c>
    </row>
    <row r="7" spans="1:41" s="230" customFormat="1" ht="409.6" customHeight="1" thickBot="1" x14ac:dyDescent="0.75">
      <c r="A7" s="255" t="s">
        <v>19</v>
      </c>
      <c r="B7" s="255" t="s">
        <v>94</v>
      </c>
      <c r="C7" s="255" t="s">
        <v>95</v>
      </c>
      <c r="D7" s="236" t="s">
        <v>98</v>
      </c>
      <c r="E7" s="240" t="s">
        <v>0</v>
      </c>
      <c r="F7" s="240" t="s">
        <v>21</v>
      </c>
      <c r="G7" s="243">
        <v>97.03</v>
      </c>
      <c r="H7" s="244"/>
      <c r="I7" s="244"/>
      <c r="J7" s="243"/>
      <c r="K7" s="244"/>
      <c r="L7" s="244"/>
      <c r="M7" s="243"/>
      <c r="N7" s="244"/>
      <c r="O7" s="244"/>
      <c r="P7" s="243"/>
      <c r="Q7" s="244"/>
      <c r="R7" s="244"/>
      <c r="S7" s="243"/>
      <c r="T7" s="244"/>
      <c r="U7" s="244"/>
      <c r="V7" s="243"/>
      <c r="W7" s="244"/>
      <c r="X7" s="244"/>
      <c r="Y7" s="243"/>
      <c r="Z7" s="244"/>
      <c r="AA7" s="244"/>
      <c r="AB7" s="243"/>
      <c r="AC7" s="244"/>
      <c r="AD7" s="244"/>
      <c r="AE7" s="243"/>
      <c r="AF7" s="244"/>
      <c r="AG7" s="244"/>
      <c r="AH7" s="243"/>
      <c r="AI7" s="244"/>
      <c r="AJ7" s="244"/>
      <c r="AK7" s="233" t="s">
        <v>291</v>
      </c>
      <c r="AL7" s="233" t="s">
        <v>291</v>
      </c>
    </row>
    <row r="8" spans="1:41" s="230" customFormat="1" ht="409.6" customHeight="1" thickBot="1" x14ac:dyDescent="0.75">
      <c r="A8" s="255" t="s">
        <v>27</v>
      </c>
      <c r="B8" s="255" t="s">
        <v>28</v>
      </c>
      <c r="C8" s="255" t="s">
        <v>29</v>
      </c>
      <c r="D8" s="236" t="s">
        <v>30</v>
      </c>
      <c r="E8" s="240" t="s">
        <v>20</v>
      </c>
      <c r="F8" s="240" t="s">
        <v>21</v>
      </c>
      <c r="G8" s="245">
        <f>+H8/I8</f>
        <v>0.76190476190476186</v>
      </c>
      <c r="H8" s="246">
        <f>AF8</f>
        <v>48</v>
      </c>
      <c r="I8" s="246">
        <f>AG8</f>
        <v>63</v>
      </c>
      <c r="J8" s="247">
        <f t="shared" ref="J8:J14" si="0">+K8/L8</f>
        <v>0.82558139534883723</v>
      </c>
      <c r="K8" s="248">
        <f t="shared" ref="K8:L14" si="1">+Q8+W8+AC8+AI8</f>
        <v>142</v>
      </c>
      <c r="L8" s="248">
        <f t="shared" si="1"/>
        <v>172</v>
      </c>
      <c r="M8" s="245">
        <f t="shared" ref="M8:M14" si="2">(N8/O8)</f>
        <v>0.875</v>
      </c>
      <c r="N8" s="246">
        <f>+'Metas 2018Componente 1'!O6</f>
        <v>14</v>
      </c>
      <c r="O8" s="246">
        <f>+'Metas 2018Componente 1'!P6</f>
        <v>16</v>
      </c>
      <c r="P8" s="247">
        <f t="shared" ref="P8:P14" si="3">(Q8/R8)</f>
        <v>0.84615384615384615</v>
      </c>
      <c r="Q8" s="246">
        <f>+'Metas 2018Componente 1'!R6</f>
        <v>11</v>
      </c>
      <c r="R8" s="246">
        <f>+'Metas 2018Componente 1'!S6</f>
        <v>13</v>
      </c>
      <c r="S8" s="249">
        <f t="shared" ref="S8:S14" si="4">(T8/U8)</f>
        <v>1.04</v>
      </c>
      <c r="T8" s="246">
        <f>+'Metas 2018Componente 1'!U6</f>
        <v>26</v>
      </c>
      <c r="U8" s="246">
        <f>+'Metas 2018Componente 1'!V6</f>
        <v>25</v>
      </c>
      <c r="V8" s="250">
        <f t="shared" ref="V8:V14" si="5">(W8/X8)</f>
        <v>1.0571428571428572</v>
      </c>
      <c r="W8" s="246">
        <f>+'Metas 2018Componente 1'!X6</f>
        <v>37</v>
      </c>
      <c r="X8" s="246">
        <f>+'Metas 2018Componente 1'!Y6</f>
        <v>35</v>
      </c>
      <c r="Y8" s="249">
        <f t="shared" ref="Y8:Y14" si="6">(Z8/AA8)</f>
        <v>0.94</v>
      </c>
      <c r="Z8" s="246">
        <f>+'Metas 2018Componente 1'!AA6</f>
        <v>47</v>
      </c>
      <c r="AA8" s="246">
        <f>+'Metas 2018Componente 1'!AB6</f>
        <v>50</v>
      </c>
      <c r="AB8" s="247">
        <f t="shared" ref="AB8:AB14" si="7">(AC8/AD8)</f>
        <v>0.81034482758620685</v>
      </c>
      <c r="AC8" s="246">
        <f>+'Metas 2018Componente 1'!AD6</f>
        <v>47</v>
      </c>
      <c r="AD8" s="246">
        <f>+'Metas 2018Componente 1'!AE6</f>
        <v>58</v>
      </c>
      <c r="AE8" s="249">
        <f t="shared" ref="AE8:AE14" si="8">(AF8/AG8)</f>
        <v>0.76190476190476186</v>
      </c>
      <c r="AF8" s="246">
        <f>+'Metas 2018Componente 1'!AG6</f>
        <v>48</v>
      </c>
      <c r="AG8" s="246">
        <f>+'Metas 2018Componente 1'!AH6</f>
        <v>63</v>
      </c>
      <c r="AH8" s="247">
        <f t="shared" ref="AH8:AH14" si="9">(AI8/AJ8)</f>
        <v>0.71212121212121215</v>
      </c>
      <c r="AI8" s="246">
        <f>+'Metas 2018Componente 1'!AJ6</f>
        <v>47</v>
      </c>
      <c r="AJ8" s="246">
        <f>+'Metas 2018Componente 1'!AK6</f>
        <v>66</v>
      </c>
      <c r="AK8" s="235"/>
      <c r="AL8" s="235"/>
      <c r="AM8" s="234"/>
      <c r="AN8" s="233"/>
      <c r="AO8" s="233"/>
    </row>
    <row r="9" spans="1:41" s="230" customFormat="1" ht="331.5" customHeight="1" thickBot="1" x14ac:dyDescent="0.75">
      <c r="A9" s="255" t="s">
        <v>36</v>
      </c>
      <c r="B9" s="255" t="s">
        <v>37</v>
      </c>
      <c r="C9" s="255" t="s">
        <v>38</v>
      </c>
      <c r="D9" s="236" t="s">
        <v>39</v>
      </c>
      <c r="E9" s="240" t="s">
        <v>20</v>
      </c>
      <c r="F9" s="240" t="s">
        <v>21</v>
      </c>
      <c r="G9" s="251">
        <f t="shared" ref="G9:G14" si="10">+H9/I9</f>
        <v>1</v>
      </c>
      <c r="H9" s="252">
        <f t="shared" ref="H9:H14" si="11">+N9+T9+Z9+AF9</f>
        <v>32</v>
      </c>
      <c r="I9" s="252">
        <f t="shared" ref="I9:I14" si="12">+O9+U9+AA9+AG9</f>
        <v>32</v>
      </c>
      <c r="J9" s="251">
        <f t="shared" si="0"/>
        <v>1</v>
      </c>
      <c r="K9" s="248">
        <f>+Q9+W9+AC9+AI9</f>
        <v>32</v>
      </c>
      <c r="L9" s="248">
        <f>+R9+X9+AD9+AJ9</f>
        <v>32</v>
      </c>
      <c r="M9" s="251">
        <f t="shared" si="2"/>
        <v>1</v>
      </c>
      <c r="N9" s="252">
        <f>+'Metas 2018Componente 2'!O6</f>
        <v>29</v>
      </c>
      <c r="O9" s="252">
        <f>+'Metas 2018Componente 2'!P6</f>
        <v>29</v>
      </c>
      <c r="P9" s="251">
        <f t="shared" si="3"/>
        <v>0.82758620689655171</v>
      </c>
      <c r="Q9" s="252">
        <f>+'Metas 2018Componente 2'!R6</f>
        <v>24</v>
      </c>
      <c r="R9" s="252">
        <f>+'Metas 2018Componente 2'!S6</f>
        <v>29</v>
      </c>
      <c r="S9" s="253" t="e">
        <f t="shared" si="4"/>
        <v>#DIV/0!</v>
      </c>
      <c r="T9" s="252">
        <f>+'Metas 2018Componente 2'!U6</f>
        <v>0</v>
      </c>
      <c r="U9" s="252">
        <f>+'Metas 2018Componente 2'!V6</f>
        <v>0</v>
      </c>
      <c r="V9" s="253" t="e">
        <f t="shared" si="5"/>
        <v>#DIV/0!</v>
      </c>
      <c r="W9" s="252">
        <f>+'Metas 2018Componente 2'!X6</f>
        <v>6</v>
      </c>
      <c r="X9" s="252">
        <f>+'Metas 2018Componente 2'!Y6</f>
        <v>0</v>
      </c>
      <c r="Y9" s="253" t="e">
        <f t="shared" si="6"/>
        <v>#DIV/0!</v>
      </c>
      <c r="Z9" s="252">
        <f>+'Metas 2018Componente 2'!AA6</f>
        <v>0</v>
      </c>
      <c r="AA9" s="252">
        <f>+'Metas 2018Componente 2'!AB6</f>
        <v>0</v>
      </c>
      <c r="AB9" s="251" t="e">
        <f t="shared" si="7"/>
        <v>#DIV/0!</v>
      </c>
      <c r="AC9" s="252">
        <f>+'Metas 2018Componente 2'!AD6</f>
        <v>2</v>
      </c>
      <c r="AD9" s="252">
        <f>+'Metas 2018Componente 2'!AE6</f>
        <v>0</v>
      </c>
      <c r="AE9" s="253">
        <f t="shared" si="8"/>
        <v>1</v>
      </c>
      <c r="AF9" s="252">
        <f>+'Metas 2018Componente 2'!AG6</f>
        <v>3</v>
      </c>
      <c r="AG9" s="252">
        <f>+'Metas 2018Componente 2'!AH6</f>
        <v>3</v>
      </c>
      <c r="AH9" s="251">
        <f t="shared" si="9"/>
        <v>0</v>
      </c>
      <c r="AI9" s="252">
        <f>+'Metas 2018Componente 2'!AJ6</f>
        <v>0</v>
      </c>
      <c r="AJ9" s="252">
        <f>+'Metas 2018Componente 2'!AK6</f>
        <v>3</v>
      </c>
      <c r="AK9" s="235"/>
      <c r="AL9" s="235"/>
      <c r="AM9" s="234"/>
      <c r="AN9" s="233"/>
      <c r="AO9" s="233"/>
    </row>
    <row r="10" spans="1:41" s="230" customFormat="1" ht="408.75" customHeight="1" thickBot="1" x14ac:dyDescent="0.75">
      <c r="A10" s="255" t="s">
        <v>82</v>
      </c>
      <c r="B10" s="255" t="s">
        <v>46</v>
      </c>
      <c r="C10" s="255" t="s">
        <v>47</v>
      </c>
      <c r="D10" s="236" t="s">
        <v>85</v>
      </c>
      <c r="E10" s="240" t="s">
        <v>20</v>
      </c>
      <c r="F10" s="240" t="s">
        <v>21</v>
      </c>
      <c r="G10" s="245">
        <f t="shared" si="10"/>
        <v>1.0142857142857142</v>
      </c>
      <c r="H10" s="246">
        <f>+AF10</f>
        <v>71</v>
      </c>
      <c r="I10" s="246">
        <f>+AG10</f>
        <v>70</v>
      </c>
      <c r="J10" s="247">
        <f t="shared" si="0"/>
        <v>1</v>
      </c>
      <c r="K10" s="248">
        <f>+Q10+W10+AC10+AI10</f>
        <v>115</v>
      </c>
      <c r="L10" s="248">
        <f>+R10+X10+AD10+AJ10</f>
        <v>115</v>
      </c>
      <c r="M10" s="245">
        <f t="shared" si="2"/>
        <v>0.95454545454545459</v>
      </c>
      <c r="N10" s="246">
        <f>+'Metas 2018Actividad 1.1'!O6</f>
        <v>21</v>
      </c>
      <c r="O10" s="246">
        <f>+'Metas 2018Actividad 1.1'!P6</f>
        <v>22</v>
      </c>
      <c r="P10" s="247">
        <f t="shared" si="3"/>
        <v>0.59090909090909094</v>
      </c>
      <c r="Q10" s="246">
        <f>+'Metas 2018Actividad 1.1'!R6</f>
        <v>13</v>
      </c>
      <c r="R10" s="246">
        <f>+'Metas 2018Actividad 1.1'!S6</f>
        <v>22</v>
      </c>
      <c r="S10" s="249">
        <f t="shared" si="4"/>
        <v>1</v>
      </c>
      <c r="T10" s="246">
        <f>+'Metas 2018Actividad 1.1'!U6</f>
        <v>14</v>
      </c>
      <c r="U10" s="246">
        <f>+'Metas 2018Actividad 1.1'!V6</f>
        <v>14</v>
      </c>
      <c r="V10" s="247">
        <f t="shared" si="5"/>
        <v>2.3571428571428572</v>
      </c>
      <c r="W10" s="246">
        <f>+'Metas 2018Actividad 1.1'!X6</f>
        <v>33</v>
      </c>
      <c r="X10" s="246">
        <f>+'Metas 2018Actividad 1.1'!Y6</f>
        <v>14</v>
      </c>
      <c r="Y10" s="249">
        <f t="shared" si="6"/>
        <v>1</v>
      </c>
      <c r="Z10" s="246">
        <f>+'Metas 2018Actividad 1.1'!AA6</f>
        <v>9</v>
      </c>
      <c r="AA10" s="246">
        <f>+'Metas 2018Actividad 1.1'!AB6</f>
        <v>9</v>
      </c>
      <c r="AB10" s="247">
        <f t="shared" si="7"/>
        <v>5.1111111111111107</v>
      </c>
      <c r="AC10" s="246">
        <f>+'Metas 2018Actividad 1.1'!AD6</f>
        <v>46</v>
      </c>
      <c r="AD10" s="246">
        <f>+'Metas 2018Actividad 1.1'!AE6</f>
        <v>9</v>
      </c>
      <c r="AE10" s="249">
        <f t="shared" si="8"/>
        <v>1.0142857142857142</v>
      </c>
      <c r="AF10" s="246">
        <f>+'Metas 2018Actividad 1.1'!AG6</f>
        <v>71</v>
      </c>
      <c r="AG10" s="246">
        <f>+'Metas 2018Actividad 1.1'!AH6</f>
        <v>70</v>
      </c>
      <c r="AH10" s="247">
        <f t="shared" si="9"/>
        <v>0.32857142857142857</v>
      </c>
      <c r="AI10" s="246">
        <f>+'Metas 2018Actividad 1.1'!AJ6</f>
        <v>23</v>
      </c>
      <c r="AJ10" s="246">
        <f>+'Metas 2018Actividad 1.1'!AK6</f>
        <v>70</v>
      </c>
      <c r="AK10" s="235"/>
      <c r="AL10" s="235"/>
      <c r="AM10" s="234"/>
      <c r="AN10" s="233"/>
      <c r="AO10" s="233"/>
    </row>
    <row r="11" spans="1:41" s="230" customFormat="1" ht="408.75" customHeight="1" thickBot="1" x14ac:dyDescent="0.75">
      <c r="A11" s="255" t="s">
        <v>86</v>
      </c>
      <c r="B11" s="255" t="s">
        <v>87</v>
      </c>
      <c r="C11" s="255" t="s">
        <v>54</v>
      </c>
      <c r="D11" s="236" t="s">
        <v>88</v>
      </c>
      <c r="E11" s="240" t="s">
        <v>20</v>
      </c>
      <c r="F11" s="240" t="s">
        <v>21</v>
      </c>
      <c r="G11" s="251">
        <f t="shared" si="10"/>
        <v>1.0232558139534884</v>
      </c>
      <c r="H11" s="252">
        <f>AF11</f>
        <v>176</v>
      </c>
      <c r="I11" s="252">
        <f>AG11</f>
        <v>172</v>
      </c>
      <c r="J11" s="251">
        <f t="shared" si="0"/>
        <v>1</v>
      </c>
      <c r="K11" s="248">
        <f t="shared" si="1"/>
        <v>289</v>
      </c>
      <c r="L11" s="248">
        <f t="shared" si="1"/>
        <v>289</v>
      </c>
      <c r="M11" s="251">
        <f t="shared" si="2"/>
        <v>0.92</v>
      </c>
      <c r="N11" s="252">
        <f>+'Metas 2018Actividad 1.2'!O6</f>
        <v>23</v>
      </c>
      <c r="O11" s="252">
        <f>+'Metas 2018Actividad 1.2'!P6</f>
        <v>25</v>
      </c>
      <c r="P11" s="251">
        <f t="shared" si="3"/>
        <v>1</v>
      </c>
      <c r="Q11" s="252">
        <f>+'Metas 2018Actividad 1.2'!R6</f>
        <v>27</v>
      </c>
      <c r="R11" s="252">
        <f>+'Metas 2018Actividad 1.2'!S6</f>
        <v>27</v>
      </c>
      <c r="S11" s="251">
        <f t="shared" si="4"/>
        <v>0.93103448275862066</v>
      </c>
      <c r="T11" s="252">
        <f>+'Metas 2018Actividad 1.2'!U6</f>
        <v>27</v>
      </c>
      <c r="U11" s="252">
        <f>+'Metas 2018Actividad 1.2'!V6</f>
        <v>29</v>
      </c>
      <c r="V11" s="251">
        <f t="shared" si="5"/>
        <v>1</v>
      </c>
      <c r="W11" s="252">
        <f>+'Metas 2018Actividad 1.2'!X6</f>
        <v>95</v>
      </c>
      <c r="X11" s="252">
        <f>+'Metas 2018Actividad 1.2'!Y6</f>
        <v>95</v>
      </c>
      <c r="Y11" s="253">
        <f t="shared" si="6"/>
        <v>1</v>
      </c>
      <c r="Z11" s="252">
        <f>+'Metas 2018Actividad 1.2'!AA6</f>
        <v>46</v>
      </c>
      <c r="AA11" s="252">
        <f>+'Metas 2018Actividad 1.2'!AB6</f>
        <v>46</v>
      </c>
      <c r="AB11" s="251">
        <f t="shared" si="7"/>
        <v>1</v>
      </c>
      <c r="AC11" s="252">
        <f>+'Metas 2018Actividad 1.2'!AD6</f>
        <v>42</v>
      </c>
      <c r="AD11" s="252">
        <f>+'Metas 2018Actividad 1.2'!AE6</f>
        <v>42</v>
      </c>
      <c r="AE11" s="253">
        <f t="shared" si="8"/>
        <v>1.0232558139534884</v>
      </c>
      <c r="AF11" s="252">
        <f>+'Metas 2018Actividad 1.2'!AG6</f>
        <v>176</v>
      </c>
      <c r="AG11" s="252">
        <f>+'Metas 2018Actividad 1.2'!AH6</f>
        <v>172</v>
      </c>
      <c r="AH11" s="251">
        <f t="shared" si="9"/>
        <v>1</v>
      </c>
      <c r="AI11" s="252">
        <f>+'Metas 2018Actividad 1.2'!AJ6</f>
        <v>125</v>
      </c>
      <c r="AJ11" s="252">
        <f>+'Metas 2018Actividad 1.2'!AK6</f>
        <v>125</v>
      </c>
      <c r="AK11" s="235"/>
      <c r="AL11" s="235"/>
      <c r="AM11" s="234"/>
      <c r="AN11" s="233"/>
      <c r="AO11" s="233"/>
    </row>
    <row r="12" spans="1:41" s="230" customFormat="1" ht="409.6" customHeight="1" thickBot="1" x14ac:dyDescent="0.75">
      <c r="A12" s="255" t="s">
        <v>89</v>
      </c>
      <c r="B12" s="255" t="s">
        <v>59</v>
      </c>
      <c r="C12" s="255" t="s">
        <v>60</v>
      </c>
      <c r="D12" s="236" t="s">
        <v>90</v>
      </c>
      <c r="E12" s="240" t="s">
        <v>20</v>
      </c>
      <c r="F12" s="240" t="s">
        <v>21</v>
      </c>
      <c r="G12" s="245">
        <f t="shared" si="10"/>
        <v>0.84313725490196079</v>
      </c>
      <c r="H12" s="246">
        <f>+AF12</f>
        <v>43</v>
      </c>
      <c r="I12" s="246">
        <f>+AG12</f>
        <v>51</v>
      </c>
      <c r="J12" s="247">
        <f>+K12/L12</f>
        <v>0.85465116279069764</v>
      </c>
      <c r="K12" s="248">
        <f t="shared" si="1"/>
        <v>147</v>
      </c>
      <c r="L12" s="248">
        <f t="shared" si="1"/>
        <v>172</v>
      </c>
      <c r="M12" s="245">
        <f t="shared" si="2"/>
        <v>0.83333333333333337</v>
      </c>
      <c r="N12" s="246">
        <f>+'Metas 2018Actividad 1.3'!O6</f>
        <v>20</v>
      </c>
      <c r="O12" s="246">
        <f>+'Metas 2018Actividad 1.3'!P6</f>
        <v>24</v>
      </c>
      <c r="P12" s="247">
        <f t="shared" si="3"/>
        <v>0.61538461538461542</v>
      </c>
      <c r="Q12" s="246">
        <f>+'Metas 2018Actividad 1.3'!R6</f>
        <v>8</v>
      </c>
      <c r="R12" s="246">
        <f>+'Metas 2018Actividad 1.3'!S6</f>
        <v>13</v>
      </c>
      <c r="S12" s="249">
        <f t="shared" si="4"/>
        <v>1.0294117647058822</v>
      </c>
      <c r="T12" s="246">
        <f>+'Metas 2018Actividad 1.3'!U6</f>
        <v>35</v>
      </c>
      <c r="U12" s="246">
        <f>+'Metas 2018Actividad 1.3'!V6</f>
        <v>34</v>
      </c>
      <c r="V12" s="250">
        <f t="shared" si="5"/>
        <v>1</v>
      </c>
      <c r="W12" s="246">
        <f>+'Metas 2018Actividad 1.3'!X6</f>
        <v>35</v>
      </c>
      <c r="X12" s="246">
        <f>+'Metas 2018Actividad 1.3'!Y6</f>
        <v>35</v>
      </c>
      <c r="Y12" s="249">
        <f t="shared" si="6"/>
        <v>1</v>
      </c>
      <c r="Z12" s="246">
        <f>+'Metas 2018Actividad 1.3'!AA6</f>
        <v>45</v>
      </c>
      <c r="AA12" s="246">
        <f>+'Metas 2018Actividad 1.3'!AB6</f>
        <v>45</v>
      </c>
      <c r="AB12" s="247">
        <f t="shared" si="7"/>
        <v>0.94827586206896552</v>
      </c>
      <c r="AC12" s="246">
        <f>+'Metas 2018Actividad 1.3'!AD6</f>
        <v>55</v>
      </c>
      <c r="AD12" s="246">
        <f>+'Metas 2018Actividad 1.3'!AE6</f>
        <v>58</v>
      </c>
      <c r="AE12" s="249">
        <f t="shared" si="8"/>
        <v>0.84313725490196079</v>
      </c>
      <c r="AF12" s="246">
        <f>+'Metas 2018Actividad 1.3'!AG6</f>
        <v>43</v>
      </c>
      <c r="AG12" s="246">
        <f>+'Metas 2018Actividad 1.3'!AH6</f>
        <v>51</v>
      </c>
      <c r="AH12" s="247">
        <f t="shared" si="9"/>
        <v>0.74242424242424243</v>
      </c>
      <c r="AI12" s="246">
        <f>+'Metas 2018Actividad 1.3'!AJ6</f>
        <v>49</v>
      </c>
      <c r="AJ12" s="246">
        <f>+'Metas 2018Actividad 1.3'!AK6</f>
        <v>66</v>
      </c>
      <c r="AK12" s="235"/>
      <c r="AL12" s="235"/>
      <c r="AM12" s="234"/>
      <c r="AN12" s="233"/>
      <c r="AO12" s="233"/>
    </row>
    <row r="13" spans="1:41" s="230" customFormat="1" ht="408" customHeight="1" thickBot="1" x14ac:dyDescent="0.75">
      <c r="A13" s="255" t="s">
        <v>91</v>
      </c>
      <c r="B13" s="255" t="s">
        <v>65</v>
      </c>
      <c r="C13" s="255" t="s">
        <v>66</v>
      </c>
      <c r="D13" s="236" t="s">
        <v>92</v>
      </c>
      <c r="E13" s="240" t="s">
        <v>20</v>
      </c>
      <c r="F13" s="240" t="s">
        <v>21</v>
      </c>
      <c r="G13" s="251">
        <f t="shared" si="10"/>
        <v>1.0888888888888888</v>
      </c>
      <c r="H13" s="252">
        <f>AF13</f>
        <v>49</v>
      </c>
      <c r="I13" s="252">
        <f>AG13</f>
        <v>45</v>
      </c>
      <c r="J13" s="251">
        <f t="shared" si="0"/>
        <v>0.99038461538461542</v>
      </c>
      <c r="K13" s="248">
        <f t="shared" si="1"/>
        <v>206</v>
      </c>
      <c r="L13" s="248">
        <f t="shared" si="1"/>
        <v>208</v>
      </c>
      <c r="M13" s="251">
        <f t="shared" si="2"/>
        <v>0.94444444444444442</v>
      </c>
      <c r="N13" s="252">
        <f>+'Metas 2018Actividad 1.4'!O6</f>
        <v>34</v>
      </c>
      <c r="O13" s="252">
        <f>+'Metas 2018Actividad 1.4'!P6</f>
        <v>36</v>
      </c>
      <c r="P13" s="251">
        <f t="shared" si="3"/>
        <v>0.98305084745762716</v>
      </c>
      <c r="Q13" s="252">
        <f>+'Metas 2018Actividad 1.4'!R6</f>
        <v>58</v>
      </c>
      <c r="R13" s="252">
        <f>+'Metas 2018Actividad 1.4'!S6</f>
        <v>59</v>
      </c>
      <c r="S13" s="251">
        <f t="shared" si="4"/>
        <v>0.971830985915493</v>
      </c>
      <c r="T13" s="252">
        <f>+'Metas 2018Actividad 1.4'!U6</f>
        <v>69</v>
      </c>
      <c r="U13" s="252">
        <f>+'Metas 2018Actividad 1.4'!V6</f>
        <v>71</v>
      </c>
      <c r="V13" s="251">
        <f t="shared" si="5"/>
        <v>1.0169491525423728</v>
      </c>
      <c r="W13" s="252">
        <f>+'Metas 2018Actividad 1.4'!X6</f>
        <v>60</v>
      </c>
      <c r="X13" s="252">
        <f>+'Metas 2018Actividad 1.4'!Y6</f>
        <v>59</v>
      </c>
      <c r="Y13" s="253">
        <f t="shared" si="6"/>
        <v>0.98148148148148151</v>
      </c>
      <c r="Z13" s="252">
        <f>+'Metas 2018Actividad 1.4'!AA6</f>
        <v>53</v>
      </c>
      <c r="AA13" s="252">
        <f>+'Metas 2018Actividad 1.4'!AB6</f>
        <v>54</v>
      </c>
      <c r="AB13" s="251">
        <f t="shared" si="7"/>
        <v>0.97916666666666663</v>
      </c>
      <c r="AC13" s="252">
        <f>+'Metas 2018Actividad 1.4'!AD6</f>
        <v>47</v>
      </c>
      <c r="AD13" s="252">
        <f>+'Metas 2018Actividad 1.4'!AE6</f>
        <v>48</v>
      </c>
      <c r="AE13" s="253">
        <f t="shared" si="8"/>
        <v>1.0888888888888888</v>
      </c>
      <c r="AF13" s="252">
        <f>+'Metas 2018Actividad 1.4'!AG6</f>
        <v>49</v>
      </c>
      <c r="AG13" s="252">
        <f>+'Metas 2018Actividad 1.4'!AH6</f>
        <v>45</v>
      </c>
      <c r="AH13" s="251">
        <f t="shared" si="9"/>
        <v>0.97619047619047616</v>
      </c>
      <c r="AI13" s="252">
        <f>+'Metas 2018Actividad 1.4'!AJ6</f>
        <v>41</v>
      </c>
      <c r="AJ13" s="252">
        <f>+'Metas 2018Actividad 1.4'!AK6</f>
        <v>42</v>
      </c>
      <c r="AK13" s="235"/>
      <c r="AL13" s="235"/>
      <c r="AM13" s="234"/>
      <c r="AN13" s="233"/>
      <c r="AO13" s="233"/>
    </row>
    <row r="14" spans="1:41" s="230" customFormat="1" ht="321.75" customHeight="1" thickBot="1" x14ac:dyDescent="0.75">
      <c r="A14" s="255" t="s">
        <v>72</v>
      </c>
      <c r="B14" s="255" t="s">
        <v>73</v>
      </c>
      <c r="C14" s="255" t="s">
        <v>74</v>
      </c>
      <c r="D14" s="236" t="s">
        <v>75</v>
      </c>
      <c r="E14" s="240" t="s">
        <v>20</v>
      </c>
      <c r="F14" s="240" t="s">
        <v>21</v>
      </c>
      <c r="G14" s="247">
        <f t="shared" si="10"/>
        <v>0.62857142857142856</v>
      </c>
      <c r="H14" s="254">
        <f t="shared" si="11"/>
        <v>22</v>
      </c>
      <c r="I14" s="254">
        <f t="shared" si="12"/>
        <v>35</v>
      </c>
      <c r="J14" s="247">
        <f t="shared" si="0"/>
        <v>0.62857142857142856</v>
      </c>
      <c r="K14" s="248">
        <f t="shared" si="1"/>
        <v>22</v>
      </c>
      <c r="L14" s="248">
        <f t="shared" si="1"/>
        <v>35</v>
      </c>
      <c r="M14" s="247">
        <f t="shared" si="2"/>
        <v>0.62857142857142856</v>
      </c>
      <c r="N14" s="254">
        <f>+'Metas 2018 Actividad 2.1'!O6</f>
        <v>22</v>
      </c>
      <c r="O14" s="254">
        <f>+'Metas 2018 Actividad 2.1'!P6</f>
        <v>35</v>
      </c>
      <c r="P14" s="247">
        <f t="shared" si="3"/>
        <v>0.62857142857142856</v>
      </c>
      <c r="Q14" s="254">
        <f>+'Metas 2018 Actividad 2.1'!R6</f>
        <v>22</v>
      </c>
      <c r="R14" s="254">
        <f>+'Metas 2018 Actividad 2.1'!S6</f>
        <v>35</v>
      </c>
      <c r="S14" s="250" t="e">
        <f t="shared" si="4"/>
        <v>#DIV/0!</v>
      </c>
      <c r="T14" s="254">
        <f>+'Metas 2018 Actividad 2.1'!U6</f>
        <v>0</v>
      </c>
      <c r="U14" s="254">
        <f>+'Metas 2018 Actividad 2.1'!V6</f>
        <v>0</v>
      </c>
      <c r="V14" s="250" t="e">
        <f t="shared" si="5"/>
        <v>#DIV/0!</v>
      </c>
      <c r="W14" s="254">
        <f>+'Metas 2018 Actividad 2.1'!X6</f>
        <v>0</v>
      </c>
      <c r="X14" s="254">
        <f>+'Metas 2018 Actividad 2.1'!Y6</f>
        <v>0</v>
      </c>
      <c r="Y14" s="250" t="e">
        <f t="shared" si="6"/>
        <v>#DIV/0!</v>
      </c>
      <c r="Z14" s="254">
        <f>+'Metas 2018 Actividad 2.1'!AA6</f>
        <v>0</v>
      </c>
      <c r="AA14" s="254">
        <f>+'Metas 2018 Actividad 2.1'!AB6</f>
        <v>0</v>
      </c>
      <c r="AB14" s="247" t="e">
        <f t="shared" si="7"/>
        <v>#DIV/0!</v>
      </c>
      <c r="AC14" s="254">
        <f>+'Metas 2018 Actividad 2.1'!AD6</f>
        <v>0</v>
      </c>
      <c r="AD14" s="254">
        <f>+'Metas 2018 Actividad 2.1'!AE6</f>
        <v>0</v>
      </c>
      <c r="AE14" s="250" t="e">
        <f t="shared" si="8"/>
        <v>#DIV/0!</v>
      </c>
      <c r="AF14" s="254">
        <f>+'Metas 2018 Actividad 2.1'!AG6</f>
        <v>0</v>
      </c>
      <c r="AG14" s="254">
        <f>+'Metas 2018 Actividad 2.1'!AH6</f>
        <v>0</v>
      </c>
      <c r="AH14" s="247" t="e">
        <f t="shared" si="9"/>
        <v>#DIV/0!</v>
      </c>
      <c r="AI14" s="254">
        <f>+'Metas 2018 Actividad 2.1'!AJ6</f>
        <v>0</v>
      </c>
      <c r="AJ14" s="254">
        <f>+'Metas 2018 Actividad 2.1'!AK6</f>
        <v>0</v>
      </c>
      <c r="AK14" s="235"/>
      <c r="AL14" s="235"/>
      <c r="AM14" s="234"/>
      <c r="AN14" s="233"/>
      <c r="AO14" s="233"/>
    </row>
    <row r="15" spans="1:41" ht="63.6" x14ac:dyDescent="1.1499999999999999">
      <c r="G15" s="122"/>
      <c r="AK15" s="108"/>
    </row>
  </sheetData>
  <mergeCells count="6">
    <mergeCell ref="A3:AL3"/>
    <mergeCell ref="G4:L4"/>
    <mergeCell ref="M4:R4"/>
    <mergeCell ref="S4:X4"/>
    <mergeCell ref="Y4:AD4"/>
    <mergeCell ref="AE4:AJ4"/>
  </mergeCells>
  <printOptions horizontalCentered="1"/>
  <pageMargins left="0.70866141732283472" right="0.31496062992125984" top="0.35433070866141736" bottom="0.35433070866141736" header="0.31496062992125984" footer="0.31496062992125984"/>
  <pageSetup paperSize="5" scale="10" fitToWidth="0" fitToHeight="0" orientation="landscape" r:id="rId1"/>
  <headerFooter>
    <oddFooter>&amp;R&amp;F</oddFooter>
  </headerFooter>
  <colBreaks count="2" manualBreakCount="2">
    <brk id="36" max="13" man="1"/>
    <brk id="38" max="13"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O101"/>
  <sheetViews>
    <sheetView topLeftCell="G1" zoomScale="40" zoomScaleNormal="40" workbookViewId="0">
      <pane ySplit="1" topLeftCell="A8" activePane="bottomLeft" state="frozen"/>
      <selection activeCell="P24" sqref="P24"/>
      <selection pane="bottomLeft" activeCell="J9" sqref="J9"/>
    </sheetView>
  </sheetViews>
  <sheetFormatPr baseColWidth="10" defaultColWidth="11.44140625" defaultRowHeight="14.4" x14ac:dyDescent="0.3"/>
  <cols>
    <col min="1" max="1" width="22.109375" style="1" hidden="1" customWidth="1"/>
    <col min="2" max="2" width="25.5546875" style="1" customWidth="1"/>
    <col min="3" max="3" width="48.109375" style="1" customWidth="1"/>
    <col min="4" max="4" width="56" style="1" customWidth="1"/>
    <col min="5" max="5" width="92.109375" style="1" customWidth="1"/>
    <col min="6" max="6" width="53.109375" style="1" customWidth="1"/>
    <col min="7" max="7" width="37.44140625" style="1" customWidth="1"/>
    <col min="8" max="8" width="29.44140625" style="2" bestFit="1" customWidth="1"/>
    <col min="9" max="9" width="50.33203125" style="2" customWidth="1"/>
    <col min="10" max="10" width="43.5546875" style="2" customWidth="1"/>
    <col min="11" max="12" width="34" style="2" customWidth="1"/>
    <col min="13" max="13" width="104.44140625" style="2" customWidth="1"/>
    <col min="14" max="14" width="192" style="1" bestFit="1" customWidth="1"/>
    <col min="15" max="15" width="142.6640625" style="1" bestFit="1" customWidth="1"/>
    <col min="16" max="16384" width="11.44140625" style="1"/>
  </cols>
  <sheetData>
    <row r="3" spans="1:13" ht="30.6" thickBot="1" x14ac:dyDescent="0.35">
      <c r="A3" s="323" t="s">
        <v>96</v>
      </c>
      <c r="B3" s="323"/>
      <c r="C3" s="323"/>
      <c r="D3" s="323"/>
      <c r="E3" s="323"/>
      <c r="F3" s="323"/>
      <c r="G3" s="323"/>
      <c r="H3" s="323"/>
      <c r="I3" s="323"/>
      <c r="J3" s="323"/>
      <c r="K3" s="323"/>
      <c r="L3" s="323"/>
      <c r="M3" s="323"/>
    </row>
    <row r="4" spans="1:13" ht="46.8" thickBot="1" x14ac:dyDescent="0.9">
      <c r="A4" s="6"/>
      <c r="B4" s="6"/>
      <c r="C4" s="6"/>
      <c r="D4" s="6"/>
      <c r="E4" s="6"/>
      <c r="F4" s="6"/>
      <c r="G4" s="6"/>
      <c r="H4" s="324" t="s">
        <v>0</v>
      </c>
      <c r="I4" s="325"/>
      <c r="J4" s="325"/>
      <c r="K4" s="325"/>
      <c r="L4" s="325"/>
      <c r="M4" s="325"/>
    </row>
    <row r="5" spans="1:13" ht="128.25" customHeight="1" x14ac:dyDescent="0.3">
      <c r="A5" s="7" t="s">
        <v>5</v>
      </c>
      <c r="B5" s="8" t="s">
        <v>6</v>
      </c>
      <c r="C5" s="8" t="s">
        <v>7</v>
      </c>
      <c r="D5" s="8" t="s">
        <v>8</v>
      </c>
      <c r="E5" s="8" t="s">
        <v>9</v>
      </c>
      <c r="F5" s="9" t="s">
        <v>10</v>
      </c>
      <c r="G5" s="8" t="s">
        <v>11</v>
      </c>
      <c r="H5" s="326" t="s">
        <v>12</v>
      </c>
      <c r="I5" s="327"/>
      <c r="J5" s="328"/>
      <c r="K5" s="326" t="s">
        <v>15</v>
      </c>
      <c r="L5" s="327"/>
      <c r="M5" s="328"/>
    </row>
    <row r="6" spans="1:13" ht="47.25" customHeight="1" x14ac:dyDescent="0.3">
      <c r="A6" s="7"/>
      <c r="B6" s="8"/>
      <c r="C6" s="8"/>
      <c r="D6" s="8"/>
      <c r="E6" s="8"/>
      <c r="F6" s="9"/>
      <c r="G6" s="8"/>
      <c r="H6" s="204"/>
      <c r="I6" s="205" t="s">
        <v>436</v>
      </c>
      <c r="J6" s="205" t="s">
        <v>437</v>
      </c>
      <c r="K6" s="206"/>
      <c r="L6" s="111" t="s">
        <v>436</v>
      </c>
      <c r="M6" s="112" t="s">
        <v>437</v>
      </c>
    </row>
    <row r="7" spans="1:13" ht="408.75" customHeight="1" x14ac:dyDescent="0.3">
      <c r="A7" s="11" t="s">
        <v>18</v>
      </c>
      <c r="B7" s="11" t="s">
        <v>438</v>
      </c>
      <c r="C7" s="11" t="s">
        <v>439</v>
      </c>
      <c r="D7" s="11" t="s">
        <v>440</v>
      </c>
      <c r="E7" s="11" t="s">
        <v>441</v>
      </c>
      <c r="F7" s="12" t="s">
        <v>0</v>
      </c>
      <c r="G7" s="12" t="s">
        <v>21</v>
      </c>
      <c r="H7" s="207">
        <f>(I7/J7)*100</f>
        <v>92.5</v>
      </c>
      <c r="I7" s="208">
        <v>74</v>
      </c>
      <c r="J7" s="208">
        <v>80</v>
      </c>
      <c r="K7" s="207">
        <f>(L7/M7)*100</f>
        <v>100</v>
      </c>
      <c r="L7" s="208">
        <v>54</v>
      </c>
      <c r="M7" s="208">
        <v>54</v>
      </c>
    </row>
    <row r="9" spans="1:13" s="15" customFormat="1" ht="289.5" customHeight="1" x14ac:dyDescent="0.45">
      <c r="I9" s="17" t="s">
        <v>442</v>
      </c>
      <c r="J9" s="17" t="s">
        <v>443</v>
      </c>
      <c r="K9" s="18"/>
      <c r="L9" s="17" t="s">
        <v>22</v>
      </c>
      <c r="M9" s="17"/>
    </row>
    <row r="10" spans="1:13" s="15" customFormat="1" ht="23.4" x14ac:dyDescent="0.45">
      <c r="H10" s="15" t="s">
        <v>23</v>
      </c>
      <c r="I10" s="15" t="s">
        <v>24</v>
      </c>
      <c r="J10" s="15" t="s">
        <v>24</v>
      </c>
      <c r="K10" s="18" t="s">
        <v>25</v>
      </c>
      <c r="L10" s="15" t="s">
        <v>444</v>
      </c>
    </row>
    <row r="11" spans="1:13" s="15" customFormat="1" ht="91.8" x14ac:dyDescent="1.65">
      <c r="I11" s="19">
        <f>COUNTA(I12:I131)</f>
        <v>80</v>
      </c>
      <c r="J11" s="19">
        <f>COUNTA(J12:J131)</f>
        <v>80</v>
      </c>
      <c r="K11" s="18"/>
      <c r="L11" s="19">
        <f>COUNTA(L12:L131)</f>
        <v>31</v>
      </c>
    </row>
    <row r="12" spans="1:13" s="15" customFormat="1" ht="25.8" x14ac:dyDescent="0.45">
      <c r="H12" s="210" t="s">
        <v>325</v>
      </c>
      <c r="I12" s="21" t="s">
        <v>213</v>
      </c>
      <c r="J12" s="210" t="s">
        <v>213</v>
      </c>
      <c r="K12" s="22">
        <v>43283</v>
      </c>
      <c r="L12" s="22">
        <v>43445</v>
      </c>
      <c r="M12" s="224"/>
    </row>
    <row r="13" spans="1:13" s="15" customFormat="1" ht="25.8" x14ac:dyDescent="0.45">
      <c r="H13" s="210" t="s">
        <v>325</v>
      </c>
      <c r="I13" s="21" t="s">
        <v>326</v>
      </c>
      <c r="J13" s="210" t="s">
        <v>326</v>
      </c>
      <c r="K13" s="22">
        <v>43283</v>
      </c>
      <c r="L13" s="22">
        <v>43445</v>
      </c>
      <c r="M13" s="224"/>
    </row>
    <row r="14" spans="1:13" s="15" customFormat="1" ht="25.8" x14ac:dyDescent="0.45">
      <c r="H14" s="28" t="s">
        <v>325</v>
      </c>
      <c r="I14" s="27" t="s">
        <v>671</v>
      </c>
      <c r="J14" s="211" t="s">
        <v>671</v>
      </c>
      <c r="K14" s="24">
        <v>43283</v>
      </c>
      <c r="L14" s="22">
        <v>43445</v>
      </c>
      <c r="M14" s="224"/>
    </row>
    <row r="15" spans="1:13" s="15" customFormat="1" ht="25.8" x14ac:dyDescent="0.45">
      <c r="H15" s="210" t="s">
        <v>325</v>
      </c>
      <c r="I15" s="21" t="s">
        <v>211</v>
      </c>
      <c r="J15" s="210" t="s">
        <v>211</v>
      </c>
      <c r="K15" s="22">
        <v>43283</v>
      </c>
      <c r="L15" s="22">
        <v>43445</v>
      </c>
      <c r="M15" s="224"/>
    </row>
    <row r="16" spans="1:13" s="15" customFormat="1" ht="25.8" x14ac:dyDescent="0.45">
      <c r="H16" s="210" t="s">
        <v>325</v>
      </c>
      <c r="I16" s="21" t="s">
        <v>209</v>
      </c>
      <c r="J16" s="210" t="s">
        <v>209</v>
      </c>
      <c r="K16" s="22">
        <v>43283</v>
      </c>
      <c r="L16" s="22">
        <v>43445</v>
      </c>
      <c r="M16" s="224"/>
    </row>
    <row r="17" spans="8:13" s="15" customFormat="1" ht="25.8" x14ac:dyDescent="0.45">
      <c r="H17" s="210" t="s">
        <v>325</v>
      </c>
      <c r="I17" s="21" t="s">
        <v>672</v>
      </c>
      <c r="J17" s="210" t="s">
        <v>672</v>
      </c>
      <c r="K17" s="22">
        <v>43283</v>
      </c>
      <c r="L17" s="22">
        <v>43445</v>
      </c>
      <c r="M17" s="224"/>
    </row>
    <row r="18" spans="8:13" s="15" customFormat="1" ht="25.8" x14ac:dyDescent="0.45">
      <c r="H18" s="210" t="s">
        <v>325</v>
      </c>
      <c r="I18" s="21" t="s">
        <v>210</v>
      </c>
      <c r="J18" s="210" t="s">
        <v>210</v>
      </c>
      <c r="K18" s="22">
        <v>43283</v>
      </c>
      <c r="L18" s="22">
        <v>43445</v>
      </c>
      <c r="M18" s="224"/>
    </row>
    <row r="19" spans="8:13" s="15" customFormat="1" ht="25.8" x14ac:dyDescent="0.45">
      <c r="H19" s="210" t="s">
        <v>325</v>
      </c>
      <c r="I19" s="21" t="s">
        <v>214</v>
      </c>
      <c r="J19" s="210" t="s">
        <v>214</v>
      </c>
      <c r="K19" s="22">
        <v>43283</v>
      </c>
      <c r="L19" s="22">
        <v>43445</v>
      </c>
      <c r="M19" s="224"/>
    </row>
    <row r="20" spans="8:13" s="15" customFormat="1" ht="25.8" x14ac:dyDescent="0.45">
      <c r="H20" s="210" t="s">
        <v>325</v>
      </c>
      <c r="I20" s="21" t="s">
        <v>673</v>
      </c>
      <c r="J20" s="210" t="s">
        <v>673</v>
      </c>
      <c r="K20" s="22">
        <v>43283</v>
      </c>
      <c r="L20" s="22">
        <v>43445</v>
      </c>
      <c r="M20" s="224"/>
    </row>
    <row r="21" spans="8:13" s="15" customFormat="1" ht="25.8" x14ac:dyDescent="0.45">
      <c r="H21" s="210" t="s">
        <v>325</v>
      </c>
      <c r="I21" s="264" t="s">
        <v>212</v>
      </c>
      <c r="J21" s="210" t="s">
        <v>212</v>
      </c>
      <c r="K21" s="22">
        <v>43283</v>
      </c>
      <c r="L21" s="22">
        <v>43445</v>
      </c>
      <c r="M21" s="224"/>
    </row>
    <row r="22" spans="8:13" s="15" customFormat="1" ht="25.8" x14ac:dyDescent="0.45">
      <c r="H22" s="210" t="s">
        <v>325</v>
      </c>
      <c r="I22" s="264" t="s">
        <v>218</v>
      </c>
      <c r="J22" s="210" t="s">
        <v>218</v>
      </c>
      <c r="K22" s="22">
        <v>43283</v>
      </c>
      <c r="L22" s="22">
        <v>43445</v>
      </c>
      <c r="M22" s="224"/>
    </row>
    <row r="23" spans="8:13" s="15" customFormat="1" ht="25.8" x14ac:dyDescent="0.45">
      <c r="H23" s="210" t="s">
        <v>325</v>
      </c>
      <c r="I23" s="21" t="s">
        <v>674</v>
      </c>
      <c r="J23" s="210" t="s">
        <v>674</v>
      </c>
      <c r="K23" s="22">
        <v>43283</v>
      </c>
      <c r="L23" s="22">
        <v>43445</v>
      </c>
      <c r="M23" s="224"/>
    </row>
    <row r="24" spans="8:13" s="15" customFormat="1" ht="25.8" x14ac:dyDescent="0.45">
      <c r="H24" s="210" t="s">
        <v>325</v>
      </c>
      <c r="I24" s="21" t="s">
        <v>675</v>
      </c>
      <c r="J24" s="210" t="s">
        <v>675</v>
      </c>
      <c r="K24" s="22">
        <v>43283</v>
      </c>
      <c r="L24" s="22">
        <v>43445</v>
      </c>
      <c r="M24" s="224"/>
    </row>
    <row r="25" spans="8:13" s="15" customFormat="1" ht="25.8" x14ac:dyDescent="0.45">
      <c r="H25" s="210" t="s">
        <v>325</v>
      </c>
      <c r="I25" s="21" t="s">
        <v>215</v>
      </c>
      <c r="J25" s="210" t="s">
        <v>215</v>
      </c>
      <c r="K25" s="22">
        <v>43283</v>
      </c>
      <c r="L25" s="22">
        <v>43445</v>
      </c>
      <c r="M25" s="224"/>
    </row>
    <row r="26" spans="8:13" s="15" customFormat="1" ht="25.8" x14ac:dyDescent="0.45">
      <c r="H26" s="210" t="s">
        <v>325</v>
      </c>
      <c r="I26" s="21" t="s">
        <v>676</v>
      </c>
      <c r="J26" s="210" t="s">
        <v>676</v>
      </c>
      <c r="K26" s="22">
        <v>43283</v>
      </c>
      <c r="L26" s="22">
        <v>43445</v>
      </c>
      <c r="M26" s="224"/>
    </row>
    <row r="27" spans="8:13" s="15" customFormat="1" ht="25.8" x14ac:dyDescent="0.45">
      <c r="H27" s="210" t="s">
        <v>325</v>
      </c>
      <c r="I27" s="21" t="s">
        <v>216</v>
      </c>
      <c r="J27" s="210" t="s">
        <v>216</v>
      </c>
      <c r="K27" s="22">
        <v>43283</v>
      </c>
      <c r="L27" s="22">
        <v>43445</v>
      </c>
      <c r="M27" s="224"/>
    </row>
    <row r="28" spans="8:13" s="15" customFormat="1" ht="25.8" x14ac:dyDescent="0.45">
      <c r="H28" s="210" t="s">
        <v>325</v>
      </c>
      <c r="I28" s="21" t="s">
        <v>217</v>
      </c>
      <c r="J28" s="210" t="s">
        <v>217</v>
      </c>
      <c r="K28" s="22">
        <v>43283</v>
      </c>
      <c r="L28" s="22">
        <v>43445</v>
      </c>
      <c r="M28" s="224"/>
    </row>
    <row r="29" spans="8:13" s="15" customFormat="1" ht="25.8" x14ac:dyDescent="0.45">
      <c r="H29" s="210" t="s">
        <v>325</v>
      </c>
      <c r="I29" s="21" t="s">
        <v>677</v>
      </c>
      <c r="J29" s="210" t="s">
        <v>677</v>
      </c>
      <c r="K29" s="22">
        <v>43283</v>
      </c>
      <c r="L29" s="22">
        <v>43445</v>
      </c>
      <c r="M29" s="224"/>
    </row>
    <row r="30" spans="8:13" s="15" customFormat="1" ht="25.8" x14ac:dyDescent="0.45">
      <c r="H30" s="210" t="s">
        <v>325</v>
      </c>
      <c r="I30" s="21" t="s">
        <v>678</v>
      </c>
      <c r="J30" s="210" t="s">
        <v>678</v>
      </c>
      <c r="K30" s="22">
        <v>43364</v>
      </c>
      <c r="L30" s="22">
        <v>43445</v>
      </c>
      <c r="M30" s="224"/>
    </row>
    <row r="31" spans="8:13" s="15" customFormat="1" ht="25.8" x14ac:dyDescent="0.45">
      <c r="H31" s="210" t="s">
        <v>319</v>
      </c>
      <c r="I31" s="21" t="s">
        <v>187</v>
      </c>
      <c r="J31" s="210" t="s">
        <v>187</v>
      </c>
      <c r="K31" s="22">
        <v>43179</v>
      </c>
      <c r="L31" s="22">
        <v>43452</v>
      </c>
      <c r="M31" s="224"/>
    </row>
    <row r="32" spans="8:13" s="15" customFormat="1" ht="25.8" x14ac:dyDescent="0.45">
      <c r="H32" s="210" t="s">
        <v>319</v>
      </c>
      <c r="I32" s="21" t="s">
        <v>679</v>
      </c>
      <c r="J32" s="210" t="s">
        <v>679</v>
      </c>
      <c r="K32" s="22">
        <v>43179</v>
      </c>
      <c r="L32" s="22">
        <v>43452</v>
      </c>
      <c r="M32" s="224"/>
    </row>
    <row r="33" spans="8:13" s="15" customFormat="1" ht="25.8" x14ac:dyDescent="0.45">
      <c r="H33" s="210" t="s">
        <v>319</v>
      </c>
      <c r="I33" s="21" t="s">
        <v>577</v>
      </c>
      <c r="J33" s="210" t="s">
        <v>577</v>
      </c>
      <c r="K33" s="22">
        <v>43179</v>
      </c>
      <c r="L33" s="22">
        <v>43452</v>
      </c>
      <c r="M33" s="224"/>
    </row>
    <row r="34" spans="8:13" s="15" customFormat="1" ht="25.8" x14ac:dyDescent="0.45">
      <c r="H34" s="210" t="s">
        <v>317</v>
      </c>
      <c r="I34" s="21" t="s">
        <v>219</v>
      </c>
      <c r="J34" s="210" t="s">
        <v>219</v>
      </c>
      <c r="K34" s="22">
        <v>43231</v>
      </c>
      <c r="L34" s="22">
        <v>43452</v>
      </c>
      <c r="M34" s="116"/>
    </row>
    <row r="35" spans="8:13" s="15" customFormat="1" ht="25.8" x14ac:dyDescent="0.45">
      <c r="H35" s="28" t="s">
        <v>317</v>
      </c>
      <c r="I35" s="27" t="s">
        <v>220</v>
      </c>
      <c r="J35" s="211" t="s">
        <v>220</v>
      </c>
      <c r="K35" s="24">
        <v>43231</v>
      </c>
      <c r="L35" s="22">
        <v>43452</v>
      </c>
      <c r="M35" s="116"/>
    </row>
    <row r="36" spans="8:13" s="15" customFormat="1" ht="25.8" x14ac:dyDescent="0.45">
      <c r="H36" s="28" t="s">
        <v>317</v>
      </c>
      <c r="I36" s="27" t="s">
        <v>190</v>
      </c>
      <c r="J36" s="211" t="s">
        <v>190</v>
      </c>
      <c r="K36" s="24">
        <v>43231</v>
      </c>
      <c r="L36" s="22">
        <v>43452</v>
      </c>
      <c r="M36" s="116"/>
    </row>
    <row r="37" spans="8:13" s="15" customFormat="1" ht="25.8" x14ac:dyDescent="0.45">
      <c r="H37" s="28" t="s">
        <v>317</v>
      </c>
      <c r="I37" s="27" t="s">
        <v>578</v>
      </c>
      <c r="J37" s="211" t="s">
        <v>578</v>
      </c>
      <c r="K37" s="24">
        <v>43269</v>
      </c>
      <c r="L37" s="22">
        <v>43452</v>
      </c>
      <c r="M37" s="116"/>
    </row>
    <row r="38" spans="8:13" s="15" customFormat="1" ht="25.8" x14ac:dyDescent="0.45">
      <c r="H38" s="28" t="s">
        <v>317</v>
      </c>
      <c r="I38" s="27" t="s">
        <v>580</v>
      </c>
      <c r="J38" s="211" t="s">
        <v>580</v>
      </c>
      <c r="K38" s="24">
        <v>43269</v>
      </c>
      <c r="L38" s="22">
        <v>43452</v>
      </c>
      <c r="M38" s="116"/>
    </row>
    <row r="39" spans="8:13" s="15" customFormat="1" ht="25.8" x14ac:dyDescent="0.45">
      <c r="H39" s="28" t="s">
        <v>680</v>
      </c>
      <c r="I39" s="27" t="s">
        <v>681</v>
      </c>
      <c r="J39" s="211" t="s">
        <v>681</v>
      </c>
      <c r="K39" s="24">
        <v>43215</v>
      </c>
      <c r="L39" s="22">
        <v>43453</v>
      </c>
      <c r="M39" s="116"/>
    </row>
    <row r="40" spans="8:13" s="15" customFormat="1" ht="25.8" x14ac:dyDescent="0.45">
      <c r="H40" s="28" t="s">
        <v>680</v>
      </c>
      <c r="I40" s="27" t="s">
        <v>228</v>
      </c>
      <c r="J40" s="211" t="s">
        <v>228</v>
      </c>
      <c r="K40" s="24">
        <v>43215</v>
      </c>
      <c r="L40" s="22">
        <v>43453</v>
      </c>
      <c r="M40" s="116"/>
    </row>
    <row r="41" spans="8:13" s="15" customFormat="1" ht="25.8" x14ac:dyDescent="0.45">
      <c r="H41" s="28" t="s">
        <v>680</v>
      </c>
      <c r="I41" s="27" t="s">
        <v>682</v>
      </c>
      <c r="J41" s="211" t="s">
        <v>682</v>
      </c>
      <c r="K41" s="24">
        <v>43215</v>
      </c>
      <c r="L41" s="22">
        <v>43453</v>
      </c>
      <c r="M41" s="116"/>
    </row>
    <row r="42" spans="8:13" s="15" customFormat="1" ht="25.8" x14ac:dyDescent="0.45">
      <c r="H42" s="28" t="s">
        <v>680</v>
      </c>
      <c r="I42" s="211" t="s">
        <v>229</v>
      </c>
      <c r="J42" s="211" t="s">
        <v>229</v>
      </c>
      <c r="K42" s="24">
        <v>43215</v>
      </c>
      <c r="L42" s="22">
        <v>43453</v>
      </c>
      <c r="M42" s="116"/>
    </row>
    <row r="43" spans="8:13" s="15" customFormat="1" ht="25.8" x14ac:dyDescent="0.45">
      <c r="H43" s="28" t="s">
        <v>130</v>
      </c>
      <c r="I43" s="211" t="s">
        <v>606</v>
      </c>
      <c r="J43" s="211" t="s">
        <v>606</v>
      </c>
      <c r="K43" s="24">
        <v>41325</v>
      </c>
      <c r="L43" s="22"/>
      <c r="M43" s="116"/>
    </row>
    <row r="44" spans="8:13" s="15" customFormat="1" ht="25.8" x14ac:dyDescent="0.45">
      <c r="H44" s="28" t="s">
        <v>130</v>
      </c>
      <c r="I44" s="211" t="s">
        <v>608</v>
      </c>
      <c r="J44" s="211" t="s">
        <v>608</v>
      </c>
      <c r="K44" s="24">
        <v>41325</v>
      </c>
      <c r="L44" s="22"/>
      <c r="M44" s="116"/>
    </row>
    <row r="45" spans="8:13" s="15" customFormat="1" ht="25.8" x14ac:dyDescent="0.45">
      <c r="H45" s="28" t="s">
        <v>292</v>
      </c>
      <c r="I45" s="211" t="s">
        <v>604</v>
      </c>
      <c r="J45" s="211" t="s">
        <v>604</v>
      </c>
      <c r="K45" s="24">
        <v>43227</v>
      </c>
      <c r="L45" s="22"/>
      <c r="M45" s="116"/>
    </row>
    <row r="46" spans="8:13" s="15" customFormat="1" ht="25.8" x14ac:dyDescent="0.45">
      <c r="H46" s="28" t="s">
        <v>300</v>
      </c>
      <c r="I46" s="211" t="s">
        <v>609</v>
      </c>
      <c r="J46" s="211" t="s">
        <v>609</v>
      </c>
      <c r="K46" s="24">
        <v>43252</v>
      </c>
      <c r="L46" s="22"/>
      <c r="M46" s="116"/>
    </row>
    <row r="47" spans="8:13" s="15" customFormat="1" ht="25.8" x14ac:dyDescent="0.45">
      <c r="H47" s="28" t="s">
        <v>300</v>
      </c>
      <c r="I47" s="211" t="s">
        <v>368</v>
      </c>
      <c r="J47" s="211" t="s">
        <v>368</v>
      </c>
      <c r="K47" s="24">
        <v>43305</v>
      </c>
      <c r="L47" s="22"/>
      <c r="M47" s="116"/>
    </row>
    <row r="48" spans="8:13" s="15" customFormat="1" ht="25.8" x14ac:dyDescent="0.45">
      <c r="H48" s="28" t="s">
        <v>292</v>
      </c>
      <c r="I48" s="211" t="s">
        <v>541</v>
      </c>
      <c r="J48" s="211" t="s">
        <v>541</v>
      </c>
      <c r="K48" s="24">
        <v>43360</v>
      </c>
      <c r="L48" s="22"/>
      <c r="M48" s="116"/>
    </row>
    <row r="49" spans="8:13" s="15" customFormat="1" ht="23.4" x14ac:dyDescent="0.45">
      <c r="H49" s="28" t="s">
        <v>249</v>
      </c>
      <c r="I49" s="211">
        <v>279006</v>
      </c>
      <c r="J49" s="211">
        <v>279006</v>
      </c>
      <c r="K49" s="24">
        <v>43298</v>
      </c>
      <c r="L49" s="28"/>
      <c r="M49" s="116"/>
    </row>
    <row r="50" spans="8:13" s="15" customFormat="1" ht="23.4" x14ac:dyDescent="0.45">
      <c r="H50" s="28" t="s">
        <v>249</v>
      </c>
      <c r="I50" s="211">
        <v>290259</v>
      </c>
      <c r="J50" s="211">
        <v>290259</v>
      </c>
      <c r="K50" s="24">
        <v>43265</v>
      </c>
      <c r="L50" s="28"/>
      <c r="M50" s="116"/>
    </row>
    <row r="51" spans="8:13" s="15" customFormat="1" ht="23.4" x14ac:dyDescent="0.45">
      <c r="H51" s="28" t="s">
        <v>249</v>
      </c>
      <c r="I51" s="211">
        <v>290369</v>
      </c>
      <c r="J51" s="211">
        <v>290369</v>
      </c>
      <c r="K51" s="24">
        <v>43244</v>
      </c>
      <c r="L51" s="28"/>
      <c r="M51" s="116"/>
    </row>
    <row r="52" spans="8:13" s="15" customFormat="1" ht="23.4" x14ac:dyDescent="0.45">
      <c r="H52" s="28" t="s">
        <v>249</v>
      </c>
      <c r="I52" s="211">
        <v>290479</v>
      </c>
      <c r="J52" s="211">
        <v>290479</v>
      </c>
      <c r="K52" s="24">
        <v>43248</v>
      </c>
      <c r="L52" s="28"/>
      <c r="M52" s="116"/>
    </row>
    <row r="53" spans="8:13" s="15" customFormat="1" ht="23.4" x14ac:dyDescent="0.45">
      <c r="H53" s="28" t="s">
        <v>249</v>
      </c>
      <c r="I53" s="211">
        <v>290502</v>
      </c>
      <c r="J53" s="211">
        <v>290502</v>
      </c>
      <c r="K53" s="24">
        <v>43265</v>
      </c>
      <c r="L53" s="28"/>
      <c r="M53" s="116"/>
    </row>
    <row r="54" spans="8:13" s="15" customFormat="1" ht="23.4" x14ac:dyDescent="0.45">
      <c r="H54" s="28" t="s">
        <v>249</v>
      </c>
      <c r="I54" s="211">
        <v>290553</v>
      </c>
      <c r="J54" s="211">
        <v>290553</v>
      </c>
      <c r="K54" s="24">
        <v>43283</v>
      </c>
      <c r="L54" s="28"/>
      <c r="M54" s="116"/>
    </row>
    <row r="55" spans="8:13" s="15" customFormat="1" ht="23.4" x14ac:dyDescent="0.45">
      <c r="H55" s="28" t="s">
        <v>249</v>
      </c>
      <c r="I55" s="211">
        <v>291402</v>
      </c>
      <c r="J55" s="211">
        <v>291402</v>
      </c>
      <c r="K55" s="24">
        <v>43262</v>
      </c>
      <c r="L55" s="28"/>
      <c r="M55" s="116"/>
    </row>
    <row r="56" spans="8:13" s="15" customFormat="1" ht="23.4" x14ac:dyDescent="0.45">
      <c r="H56" s="28" t="s">
        <v>249</v>
      </c>
      <c r="I56" s="211">
        <v>291510</v>
      </c>
      <c r="J56" s="211">
        <v>291510</v>
      </c>
      <c r="K56" s="24">
        <v>43259</v>
      </c>
      <c r="L56" s="28"/>
      <c r="M56" s="116"/>
    </row>
    <row r="57" spans="8:13" s="15" customFormat="1" ht="23.4" x14ac:dyDescent="0.45">
      <c r="H57" s="28" t="s">
        <v>249</v>
      </c>
      <c r="I57" s="211">
        <v>291536</v>
      </c>
      <c r="J57" s="211">
        <v>291536</v>
      </c>
      <c r="K57" s="24">
        <v>43259</v>
      </c>
      <c r="L57" s="28"/>
      <c r="M57" s="116"/>
    </row>
    <row r="58" spans="8:13" s="15" customFormat="1" ht="23.4" x14ac:dyDescent="0.45">
      <c r="H58" s="28" t="s">
        <v>249</v>
      </c>
      <c r="I58" s="211">
        <v>291554</v>
      </c>
      <c r="J58" s="211">
        <v>291554</v>
      </c>
      <c r="K58" s="24">
        <v>43251</v>
      </c>
      <c r="L58" s="28"/>
      <c r="M58" s="116"/>
    </row>
    <row r="59" spans="8:13" s="15" customFormat="1" ht="23.4" x14ac:dyDescent="0.45">
      <c r="H59" s="28" t="s">
        <v>249</v>
      </c>
      <c r="I59" s="211">
        <v>291558</v>
      </c>
      <c r="J59" s="211">
        <v>291558</v>
      </c>
      <c r="K59" s="24">
        <v>43259</v>
      </c>
      <c r="L59" s="28"/>
      <c r="M59" s="116"/>
    </row>
    <row r="60" spans="8:13" s="15" customFormat="1" ht="23.4" x14ac:dyDescent="0.45">
      <c r="H60" s="28" t="s">
        <v>249</v>
      </c>
      <c r="I60" s="211">
        <v>291560</v>
      </c>
      <c r="J60" s="211">
        <v>291560</v>
      </c>
      <c r="K60" s="24">
        <v>43259</v>
      </c>
      <c r="L60" s="28"/>
      <c r="M60" s="116"/>
    </row>
    <row r="61" spans="8:13" s="15" customFormat="1" ht="23.4" x14ac:dyDescent="0.45">
      <c r="H61" s="28" t="s">
        <v>249</v>
      </c>
      <c r="I61" s="211">
        <v>291563</v>
      </c>
      <c r="J61" s="211">
        <v>291563</v>
      </c>
      <c r="K61" s="24">
        <v>43259</v>
      </c>
      <c r="L61" s="28"/>
      <c r="M61" s="116"/>
    </row>
    <row r="62" spans="8:13" s="15" customFormat="1" ht="23.4" x14ac:dyDescent="0.45">
      <c r="H62" s="28" t="s">
        <v>249</v>
      </c>
      <c r="I62" s="211">
        <v>291589</v>
      </c>
      <c r="J62" s="211">
        <v>291589</v>
      </c>
      <c r="K62" s="24">
        <v>43259</v>
      </c>
      <c r="L62" s="28"/>
      <c r="M62" s="116"/>
    </row>
    <row r="63" spans="8:13" s="15" customFormat="1" ht="23.4" x14ac:dyDescent="0.45">
      <c r="H63" s="28" t="s">
        <v>249</v>
      </c>
      <c r="I63" s="211">
        <v>291603</v>
      </c>
      <c r="J63" s="211">
        <v>291603</v>
      </c>
      <c r="K63" s="24">
        <v>43259</v>
      </c>
      <c r="L63" s="28"/>
      <c r="M63" s="116"/>
    </row>
    <row r="64" spans="8:13" s="15" customFormat="1" ht="23.4" x14ac:dyDescent="0.45">
      <c r="H64" s="28" t="s">
        <v>249</v>
      </c>
      <c r="I64" s="211">
        <v>291608</v>
      </c>
      <c r="J64" s="211">
        <v>291608</v>
      </c>
      <c r="K64" s="24">
        <v>43259</v>
      </c>
      <c r="L64" s="28"/>
      <c r="M64" s="116"/>
    </row>
    <row r="65" spans="8:15" s="15" customFormat="1" ht="23.4" x14ac:dyDescent="0.45">
      <c r="H65" s="28" t="s">
        <v>249</v>
      </c>
      <c r="I65" s="211">
        <v>291609</v>
      </c>
      <c r="J65" s="211">
        <v>291609</v>
      </c>
      <c r="K65" s="24">
        <v>43259</v>
      </c>
      <c r="L65" s="28"/>
      <c r="M65" s="116"/>
    </row>
    <row r="66" spans="8:15" s="15" customFormat="1" ht="23.4" x14ac:dyDescent="0.45">
      <c r="H66" s="28" t="s">
        <v>249</v>
      </c>
      <c r="I66" s="211">
        <v>291613</v>
      </c>
      <c r="J66" s="211">
        <v>291613</v>
      </c>
      <c r="K66" s="24">
        <v>43262</v>
      </c>
      <c r="L66" s="28"/>
      <c r="M66" s="116"/>
    </row>
    <row r="67" spans="8:15" s="15" customFormat="1" ht="23.4" x14ac:dyDescent="0.45">
      <c r="H67" s="28" t="s">
        <v>249</v>
      </c>
      <c r="I67" s="211">
        <v>291618</v>
      </c>
      <c r="J67" s="211">
        <v>291618</v>
      </c>
      <c r="K67" s="24">
        <v>43259</v>
      </c>
      <c r="L67" s="28"/>
      <c r="M67" s="116"/>
    </row>
    <row r="68" spans="8:15" s="15" customFormat="1" ht="23.4" x14ac:dyDescent="0.45">
      <c r="H68" s="28" t="s">
        <v>249</v>
      </c>
      <c r="I68" s="211">
        <v>291627</v>
      </c>
      <c r="J68" s="211">
        <v>291627</v>
      </c>
      <c r="K68" s="24">
        <v>43259</v>
      </c>
      <c r="L68" s="28"/>
      <c r="M68" s="116"/>
    </row>
    <row r="69" spans="8:15" s="15" customFormat="1" ht="23.4" x14ac:dyDescent="0.45">
      <c r="H69" s="28" t="s">
        <v>249</v>
      </c>
      <c r="I69" s="211">
        <v>291628</v>
      </c>
      <c r="J69" s="211">
        <v>291628</v>
      </c>
      <c r="K69" s="24">
        <v>43259</v>
      </c>
      <c r="L69" s="28"/>
      <c r="M69" s="116"/>
    </row>
    <row r="70" spans="8:15" s="15" customFormat="1" ht="23.4" x14ac:dyDescent="0.45">
      <c r="H70" s="28" t="s">
        <v>249</v>
      </c>
      <c r="I70" s="211">
        <v>291631</v>
      </c>
      <c r="J70" s="211">
        <v>291631</v>
      </c>
      <c r="K70" s="24">
        <v>43259</v>
      </c>
      <c r="L70" s="28"/>
      <c r="M70" s="116"/>
    </row>
    <row r="71" spans="8:15" s="15" customFormat="1" ht="23.4" x14ac:dyDescent="0.45">
      <c r="H71" s="28" t="s">
        <v>249</v>
      </c>
      <c r="I71" s="211">
        <v>291634</v>
      </c>
      <c r="J71" s="211">
        <v>291634</v>
      </c>
      <c r="K71" s="24">
        <v>43259</v>
      </c>
      <c r="L71" s="28"/>
      <c r="M71" s="116"/>
    </row>
    <row r="72" spans="8:15" s="15" customFormat="1" ht="23.4" x14ac:dyDescent="0.45">
      <c r="H72" s="28" t="s">
        <v>249</v>
      </c>
      <c r="I72" s="211">
        <v>291636</v>
      </c>
      <c r="J72" s="211">
        <v>291636</v>
      </c>
      <c r="K72" s="24">
        <v>43251</v>
      </c>
      <c r="L72" s="28"/>
      <c r="M72" s="116"/>
    </row>
    <row r="73" spans="8:15" s="15" customFormat="1" ht="23.4" x14ac:dyDescent="0.45">
      <c r="H73" s="28" t="s">
        <v>249</v>
      </c>
      <c r="I73" s="211">
        <v>291638</v>
      </c>
      <c r="J73" s="211">
        <v>291638</v>
      </c>
      <c r="K73" s="24">
        <v>43259</v>
      </c>
      <c r="L73" s="28"/>
      <c r="M73" s="116"/>
      <c r="N73" s="217"/>
    </row>
    <row r="74" spans="8:15" s="15" customFormat="1" ht="23.4" x14ac:dyDescent="0.45">
      <c r="H74" s="28" t="s">
        <v>249</v>
      </c>
      <c r="I74" s="211">
        <v>291641</v>
      </c>
      <c r="J74" s="211">
        <v>291641</v>
      </c>
      <c r="K74" s="24">
        <v>43259</v>
      </c>
      <c r="L74" s="28"/>
      <c r="M74" s="116"/>
      <c r="N74" s="217"/>
    </row>
    <row r="75" spans="8:15" s="15" customFormat="1" ht="23.4" x14ac:dyDescent="0.45">
      <c r="H75" s="28" t="s">
        <v>249</v>
      </c>
      <c r="I75" s="211">
        <v>291644</v>
      </c>
      <c r="J75" s="211">
        <v>291644</v>
      </c>
      <c r="K75" s="24">
        <v>43271</v>
      </c>
      <c r="L75" s="28"/>
      <c r="M75" s="116"/>
      <c r="N75" s="217"/>
    </row>
    <row r="76" spans="8:15" s="15" customFormat="1" ht="23.4" x14ac:dyDescent="0.45">
      <c r="H76" s="28" t="s">
        <v>249</v>
      </c>
      <c r="I76" s="211">
        <v>291646</v>
      </c>
      <c r="J76" s="211">
        <v>291646</v>
      </c>
      <c r="K76" s="24">
        <v>43259</v>
      </c>
      <c r="L76" s="28"/>
      <c r="M76" s="218"/>
      <c r="O76" s="217"/>
    </row>
    <row r="77" spans="8:15" s="15" customFormat="1" ht="23.4" x14ac:dyDescent="0.45">
      <c r="H77" s="28" t="s">
        <v>249</v>
      </c>
      <c r="I77" s="211">
        <v>291651</v>
      </c>
      <c r="J77" s="211">
        <v>291651</v>
      </c>
      <c r="K77" s="24">
        <v>43259</v>
      </c>
      <c r="L77" s="28"/>
      <c r="M77" s="218"/>
      <c r="O77" s="218"/>
    </row>
    <row r="78" spans="8:15" s="15" customFormat="1" ht="23.4" x14ac:dyDescent="0.45">
      <c r="H78" s="28" t="s">
        <v>249</v>
      </c>
      <c r="I78" s="211">
        <v>291822</v>
      </c>
      <c r="J78" s="211">
        <v>291822</v>
      </c>
      <c r="K78" s="24">
        <v>43259</v>
      </c>
      <c r="L78" s="28"/>
      <c r="M78" s="217"/>
    </row>
    <row r="79" spans="8:15" s="15" customFormat="1" ht="23.4" x14ac:dyDescent="0.45">
      <c r="H79" s="28" t="s">
        <v>249</v>
      </c>
      <c r="I79" s="211">
        <v>291835</v>
      </c>
      <c r="J79" s="211">
        <v>291835</v>
      </c>
      <c r="K79" s="24">
        <v>43259</v>
      </c>
      <c r="L79" s="28"/>
      <c r="M79" s="16"/>
    </row>
    <row r="80" spans="8:15" s="15" customFormat="1" ht="23.4" x14ac:dyDescent="0.45">
      <c r="H80" s="28" t="s">
        <v>249</v>
      </c>
      <c r="I80" s="211">
        <v>291845</v>
      </c>
      <c r="J80" s="211">
        <v>291845</v>
      </c>
      <c r="K80" s="24">
        <v>43251</v>
      </c>
      <c r="L80" s="28"/>
      <c r="M80" s="16"/>
      <c r="O80" s="217"/>
    </row>
    <row r="81" spans="8:15" s="15" customFormat="1" ht="23.4" x14ac:dyDescent="0.45">
      <c r="H81" s="28" t="s">
        <v>249</v>
      </c>
      <c r="I81" s="211">
        <v>291865</v>
      </c>
      <c r="J81" s="211">
        <v>291865</v>
      </c>
      <c r="K81" s="24">
        <v>43259</v>
      </c>
      <c r="L81" s="28"/>
      <c r="M81" s="217"/>
      <c r="O81" s="217"/>
    </row>
    <row r="82" spans="8:15" s="15" customFormat="1" ht="23.4" x14ac:dyDescent="0.45">
      <c r="H82" s="28" t="s">
        <v>249</v>
      </c>
      <c r="I82" s="211">
        <v>291875</v>
      </c>
      <c r="J82" s="211">
        <v>291875</v>
      </c>
      <c r="K82" s="24">
        <v>43259</v>
      </c>
      <c r="L82" s="28"/>
      <c r="M82" s="217"/>
      <c r="O82" s="217"/>
    </row>
    <row r="83" spans="8:15" s="15" customFormat="1" ht="23.4" x14ac:dyDescent="0.45">
      <c r="H83" s="28" t="s">
        <v>249</v>
      </c>
      <c r="I83" s="211">
        <v>291952</v>
      </c>
      <c r="J83" s="211">
        <v>291952</v>
      </c>
      <c r="K83" s="24">
        <v>43259</v>
      </c>
      <c r="L83" s="28"/>
      <c r="M83" s="217"/>
      <c r="O83" s="217"/>
    </row>
    <row r="84" spans="8:15" s="15" customFormat="1" ht="23.4" x14ac:dyDescent="0.45">
      <c r="H84" s="28" t="s">
        <v>249</v>
      </c>
      <c r="I84" s="211">
        <v>292533</v>
      </c>
      <c r="J84" s="211">
        <v>292533</v>
      </c>
      <c r="K84" s="24">
        <v>43349</v>
      </c>
      <c r="L84" s="28"/>
      <c r="M84" s="16"/>
      <c r="N84" s="16"/>
    </row>
    <row r="85" spans="8:15" s="15" customFormat="1" ht="23.4" x14ac:dyDescent="0.45">
      <c r="H85" s="28" t="s">
        <v>249</v>
      </c>
      <c r="I85" s="211">
        <v>292534</v>
      </c>
      <c r="J85" s="211">
        <v>292534</v>
      </c>
      <c r="K85" s="24">
        <v>43323</v>
      </c>
      <c r="L85" s="28"/>
      <c r="M85" s="16"/>
      <c r="N85" s="16"/>
    </row>
    <row r="86" spans="8:15" s="15" customFormat="1" ht="23.4" x14ac:dyDescent="0.45">
      <c r="H86" s="25" t="s">
        <v>249</v>
      </c>
      <c r="I86" s="27">
        <v>292545</v>
      </c>
      <c r="J86" s="211">
        <v>292545</v>
      </c>
      <c r="K86" s="24">
        <v>43349</v>
      </c>
      <c r="L86" s="28"/>
      <c r="M86" s="16"/>
      <c r="N86" s="16"/>
    </row>
    <row r="87" spans="8:15" s="15" customFormat="1" ht="23.4" x14ac:dyDescent="0.45">
      <c r="H87" s="25" t="s">
        <v>144</v>
      </c>
      <c r="I87" s="27" t="s">
        <v>602</v>
      </c>
      <c r="J87" s="211" t="s">
        <v>602</v>
      </c>
      <c r="K87" s="24">
        <v>43332</v>
      </c>
      <c r="L87" s="28"/>
      <c r="M87" s="16"/>
    </row>
    <row r="88" spans="8:15" s="15" customFormat="1" ht="23.4" x14ac:dyDescent="0.45">
      <c r="H88" s="25" t="s">
        <v>165</v>
      </c>
      <c r="I88" s="27" t="s">
        <v>783</v>
      </c>
      <c r="J88" s="211" t="s">
        <v>784</v>
      </c>
      <c r="K88" s="24">
        <v>43265</v>
      </c>
      <c r="L88" s="28"/>
      <c r="M88" s="28" t="s">
        <v>785</v>
      </c>
    </row>
    <row r="89" spans="8:15" ht="23.4" x14ac:dyDescent="0.45">
      <c r="H89" s="25" t="s">
        <v>165</v>
      </c>
      <c r="I89" s="27" t="s">
        <v>390</v>
      </c>
      <c r="J89" s="211" t="s">
        <v>390</v>
      </c>
      <c r="K89" s="24">
        <v>43369</v>
      </c>
      <c r="L89" s="28"/>
      <c r="M89" s="28" t="s">
        <v>785</v>
      </c>
    </row>
    <row r="90" spans="8:15" ht="23.4" x14ac:dyDescent="0.45">
      <c r="H90" s="25" t="s">
        <v>179</v>
      </c>
      <c r="I90" s="27" t="s">
        <v>603</v>
      </c>
      <c r="J90" s="211" t="s">
        <v>603</v>
      </c>
      <c r="K90" s="24">
        <v>43356</v>
      </c>
      <c r="L90" s="28"/>
      <c r="M90" s="28" t="s">
        <v>786</v>
      </c>
    </row>
    <row r="91" spans="8:15" ht="25.8" x14ac:dyDescent="0.45">
      <c r="H91" s="25" t="s">
        <v>178</v>
      </c>
      <c r="I91" s="219" t="s">
        <v>522</v>
      </c>
      <c r="J91" s="219" t="s">
        <v>522</v>
      </c>
      <c r="K91" s="24">
        <v>43329</v>
      </c>
      <c r="L91" s="28"/>
      <c r="M91" s="28" t="s">
        <v>786</v>
      </c>
    </row>
    <row r="92" spans="8:15" ht="25.8" x14ac:dyDescent="0.45">
      <c r="H92" s="21"/>
      <c r="I92" s="219"/>
      <c r="J92" s="219"/>
      <c r="K92" s="24"/>
      <c r="L92" s="28"/>
    </row>
    <row r="93" spans="8:15" ht="25.8" x14ac:dyDescent="0.45">
      <c r="H93" s="21"/>
      <c r="I93" s="219"/>
      <c r="J93" s="219"/>
      <c r="K93" s="24"/>
      <c r="L93" s="28"/>
    </row>
    <row r="94" spans="8:15" ht="25.8" x14ac:dyDescent="0.45">
      <c r="H94" s="21"/>
      <c r="I94" s="219"/>
      <c r="J94" s="219"/>
      <c r="K94" s="24"/>
      <c r="L94" s="28"/>
    </row>
    <row r="95" spans="8:15" ht="23.4" x14ac:dyDescent="0.45">
      <c r="H95" s="25"/>
      <c r="I95" s="27"/>
      <c r="J95" s="211"/>
      <c r="K95" s="24"/>
      <c r="L95" s="28"/>
    </row>
    <row r="96" spans="8:15" ht="23.4" x14ac:dyDescent="0.45">
      <c r="H96" s="25"/>
      <c r="I96" s="27"/>
      <c r="J96" s="211"/>
      <c r="K96" s="24"/>
      <c r="L96" s="28"/>
    </row>
    <row r="97" spans="8:12" ht="23.4" x14ac:dyDescent="0.45">
      <c r="H97" s="25"/>
      <c r="I97" s="27"/>
      <c r="J97" s="211"/>
      <c r="K97" s="24"/>
      <c r="L97" s="28"/>
    </row>
    <row r="98" spans="8:12" ht="23.4" x14ac:dyDescent="0.45">
      <c r="H98" s="16"/>
      <c r="I98" s="16"/>
      <c r="J98" s="16"/>
      <c r="K98" s="16"/>
      <c r="L98" s="16"/>
    </row>
    <row r="99" spans="8:12" ht="23.4" x14ac:dyDescent="0.45">
      <c r="H99" s="16"/>
      <c r="I99" s="16"/>
      <c r="J99" s="16"/>
      <c r="K99" s="16"/>
      <c r="L99" s="16"/>
    </row>
    <row r="100" spans="8:12" ht="23.4" x14ac:dyDescent="0.45">
      <c r="H100" s="16"/>
      <c r="I100" s="16"/>
      <c r="J100" s="16"/>
      <c r="K100" s="16"/>
      <c r="L100" s="16"/>
    </row>
    <row r="101" spans="8:12" ht="23.4" x14ac:dyDescent="0.45">
      <c r="H101" s="16"/>
      <c r="I101" s="16"/>
      <c r="J101" s="16"/>
      <c r="K101" s="16"/>
      <c r="L101" s="16"/>
    </row>
  </sheetData>
  <mergeCells count="4">
    <mergeCell ref="A3:M3"/>
    <mergeCell ref="H4:M4"/>
    <mergeCell ref="H5:J5"/>
    <mergeCell ref="K5:M5"/>
  </mergeCells>
  <conditionalFormatting sqref="M13:M26 M33 H15:K34 I14:J14 L43:L48 I86:J90 I35:J68">
    <cfRule type="cellIs" dxfId="28" priority="16" operator="equal">
      <formula>" "</formula>
    </cfRule>
  </conditionalFormatting>
  <conditionalFormatting sqref="M12">
    <cfRule type="cellIs" dxfId="27" priority="17" operator="equal">
      <formula>" "</formula>
    </cfRule>
  </conditionalFormatting>
  <conditionalFormatting sqref="H13">
    <cfRule type="cellIs" dxfId="26" priority="13" operator="equal">
      <formula>" "</formula>
    </cfRule>
  </conditionalFormatting>
  <conditionalFormatting sqref="I15:J34">
    <cfRule type="cellIs" dxfId="25" priority="15" operator="equal">
      <formula>" "</formula>
    </cfRule>
  </conditionalFormatting>
  <conditionalFormatting sqref="H12 K12">
    <cfRule type="cellIs" dxfId="24" priority="14" operator="equal">
      <formula>" "</formula>
    </cfRule>
  </conditionalFormatting>
  <conditionalFormatting sqref="K13">
    <cfRule type="cellIs" dxfId="23" priority="12" operator="equal">
      <formula>" "</formula>
    </cfRule>
  </conditionalFormatting>
  <conditionalFormatting sqref="I12:J13">
    <cfRule type="cellIs" dxfId="22" priority="11" operator="equal">
      <formula>" "</formula>
    </cfRule>
  </conditionalFormatting>
  <conditionalFormatting sqref="M27:M32">
    <cfRule type="cellIs" dxfId="21" priority="10" operator="equal">
      <formula>" "</formula>
    </cfRule>
  </conditionalFormatting>
  <conditionalFormatting sqref="J69:J85 I95:J97">
    <cfRule type="cellIs" dxfId="20" priority="9" operator="equal">
      <formula>" "</formula>
    </cfRule>
  </conditionalFormatting>
  <conditionalFormatting sqref="I69:I85">
    <cfRule type="cellIs" dxfId="19" priority="7" operator="equal">
      <formula>" "</formula>
    </cfRule>
  </conditionalFormatting>
  <conditionalFormatting sqref="I91">
    <cfRule type="cellIs" dxfId="18" priority="6" operator="equal">
      <formula>" "</formula>
    </cfRule>
  </conditionalFormatting>
  <conditionalFormatting sqref="J91">
    <cfRule type="cellIs" dxfId="17" priority="5" operator="equal">
      <formula>" "</formula>
    </cfRule>
  </conditionalFormatting>
  <conditionalFormatting sqref="I92:I94">
    <cfRule type="cellIs" dxfId="16" priority="4" operator="equal">
      <formula>" "</formula>
    </cfRule>
  </conditionalFormatting>
  <conditionalFormatting sqref="J92:J94">
    <cfRule type="cellIs" dxfId="15" priority="3" operator="equal">
      <formula>" "</formula>
    </cfRule>
  </conditionalFormatting>
  <conditionalFormatting sqref="H92:H94">
    <cfRule type="cellIs" dxfId="14" priority="2" operator="equal">
      <formula>" "</formula>
    </cfRule>
  </conditionalFormatting>
  <conditionalFormatting sqref="L12:L42">
    <cfRule type="cellIs" dxfId="13" priority="1" operator="equal">
      <formula>" "</formula>
    </cfRule>
  </conditionalFormatting>
  <printOptions horizontalCentered="1"/>
  <pageMargins left="0.70866141732283472" right="0.51181102362204722" top="0.35433070866141736" bottom="0.35433070866141736" header="0.31496062992125984" footer="0.31496062992125984"/>
  <pageSetup paperSize="5" scale="1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91"/>
  <sheetViews>
    <sheetView tabSelected="1" topLeftCell="I1" zoomScale="40" zoomScaleNormal="40" workbookViewId="0">
      <pane ySplit="1" topLeftCell="A2" activePane="bottomLeft" state="frozen"/>
      <selection activeCell="P24" sqref="P24"/>
      <selection pane="bottomLeft" activeCell="O7" sqref="O7"/>
    </sheetView>
  </sheetViews>
  <sheetFormatPr baseColWidth="10" defaultColWidth="11.44140625" defaultRowHeight="33.6" x14ac:dyDescent="0.3"/>
  <cols>
    <col min="1" max="1" width="22.109375" style="1" hidden="1" customWidth="1"/>
    <col min="2" max="2" width="25.5546875" style="1" customWidth="1"/>
    <col min="3" max="3" width="48.109375" style="1" customWidth="1"/>
    <col min="4" max="4" width="56" style="1" customWidth="1"/>
    <col min="5" max="5" width="70.33203125" style="1" customWidth="1"/>
    <col min="6" max="6" width="53.109375" style="1" customWidth="1"/>
    <col min="7" max="7" width="14.88671875" style="1" customWidth="1"/>
    <col min="8" max="8" width="43" style="2" customWidth="1"/>
    <col min="9" max="9" width="44.44140625" style="2" bestFit="1" customWidth="1"/>
    <col min="10" max="10" width="54.109375" style="2" customWidth="1"/>
    <col min="11" max="11" width="44" style="2" customWidth="1"/>
    <col min="12" max="12" width="66.109375" style="2" bestFit="1" customWidth="1"/>
    <col min="13" max="13" width="46.109375" style="2" customWidth="1"/>
    <col min="14" max="14" width="34" style="2" customWidth="1"/>
    <col min="15" max="15" width="74.88671875" style="2" bestFit="1" customWidth="1"/>
    <col min="16" max="16" width="94.33203125" style="220" bestFit="1" customWidth="1"/>
    <col min="17" max="17" width="30" style="2" customWidth="1"/>
    <col min="18" max="18" width="41.109375" style="2" customWidth="1"/>
    <col min="19" max="20" width="53.5546875" style="2" customWidth="1"/>
    <col min="21" max="22" width="55.6640625" style="2" customWidth="1"/>
    <col min="23" max="23" width="37.33203125" style="2" customWidth="1"/>
    <col min="24" max="26" width="36.44140625" style="2" customWidth="1"/>
    <col min="27" max="27" width="32.44140625" style="1" customWidth="1"/>
    <col min="28" max="29" width="40.6640625" style="3" customWidth="1"/>
    <col min="30" max="30" width="60.109375" style="3" customWidth="1"/>
    <col min="31" max="31" width="48.5546875" style="3" customWidth="1"/>
    <col min="32" max="32" width="47.5546875" style="3" customWidth="1"/>
    <col min="33" max="33" width="40.6640625" style="3" customWidth="1"/>
    <col min="34" max="34" width="49.33203125" style="1" customWidth="1"/>
    <col min="35" max="46" width="40.6640625" style="1" customWidth="1"/>
    <col min="47" max="57" width="38.88671875" style="1" customWidth="1"/>
    <col min="58" max="16384" width="11.44140625" style="1"/>
  </cols>
  <sheetData>
    <row r="1" spans="1:36" x14ac:dyDescent="0.6">
      <c r="AH1" s="4"/>
      <c r="AI1" s="4"/>
      <c r="AJ1" s="4"/>
    </row>
    <row r="2" spans="1:36" x14ac:dyDescent="0.6">
      <c r="AH2" s="4"/>
      <c r="AI2" s="4"/>
      <c r="AJ2" s="4"/>
    </row>
    <row r="3" spans="1:36" ht="34.200000000000003" thickBot="1" x14ac:dyDescent="0.55000000000000004">
      <c r="A3" s="323" t="s">
        <v>96</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323"/>
      <c r="AH3" s="5"/>
      <c r="AI3" s="5"/>
      <c r="AJ3" s="5"/>
    </row>
    <row r="4" spans="1:36" ht="46.8" thickBot="1" x14ac:dyDescent="0.9">
      <c r="A4" s="6"/>
      <c r="B4" s="6"/>
      <c r="C4" s="6"/>
      <c r="D4" s="6"/>
      <c r="E4" s="6"/>
      <c r="F4" s="6"/>
      <c r="G4" s="6"/>
      <c r="H4" s="324" t="s">
        <v>0</v>
      </c>
      <c r="I4" s="325"/>
      <c r="J4" s="325"/>
      <c r="K4" s="325"/>
      <c r="L4" s="325"/>
      <c r="M4" s="325"/>
      <c r="N4" s="325"/>
      <c r="O4" s="325"/>
      <c r="P4" s="325"/>
      <c r="Q4" s="329"/>
      <c r="R4" s="1"/>
      <c r="S4" s="1"/>
      <c r="T4" s="1"/>
      <c r="U4" s="1"/>
      <c r="V4" s="1"/>
      <c r="W4" s="1"/>
      <c r="X4" s="1"/>
      <c r="Y4" s="1"/>
      <c r="Z4" s="1"/>
      <c r="AB4" s="1"/>
      <c r="AC4" s="1"/>
      <c r="AD4" s="1"/>
      <c r="AE4" s="1"/>
      <c r="AF4" s="1"/>
      <c r="AG4" s="1"/>
    </row>
    <row r="5" spans="1:36" ht="128.25" customHeight="1" x14ac:dyDescent="0.3">
      <c r="A5" s="7" t="s">
        <v>5</v>
      </c>
      <c r="B5" s="8" t="s">
        <v>6</v>
      </c>
      <c r="C5" s="8" t="s">
        <v>7</v>
      </c>
      <c r="D5" s="8" t="s">
        <v>8</v>
      </c>
      <c r="E5" s="8" t="s">
        <v>9</v>
      </c>
      <c r="F5" s="9" t="s">
        <v>10</v>
      </c>
      <c r="G5" s="8" t="s">
        <v>11</v>
      </c>
      <c r="H5" s="10" t="s">
        <v>12</v>
      </c>
      <c r="I5" s="330" t="s">
        <v>13</v>
      </c>
      <c r="J5" s="331"/>
      <c r="K5" s="326" t="s">
        <v>14</v>
      </c>
      <c r="L5" s="328"/>
      <c r="M5" s="332" t="s">
        <v>15</v>
      </c>
      <c r="N5" s="326" t="s">
        <v>16</v>
      </c>
      <c r="O5" s="328"/>
      <c r="P5" s="326" t="s">
        <v>17</v>
      </c>
      <c r="Q5" s="328"/>
      <c r="R5" s="1"/>
      <c r="S5" s="1"/>
      <c r="T5" s="1"/>
      <c r="U5" s="1"/>
      <c r="V5" s="1"/>
      <c r="W5" s="1"/>
      <c r="X5" s="1"/>
      <c r="Y5" s="1"/>
      <c r="Z5" s="1"/>
      <c r="AB5" s="1"/>
      <c r="AC5" s="1"/>
      <c r="AD5" s="1"/>
      <c r="AE5" s="1"/>
      <c r="AF5" s="1"/>
      <c r="AG5" s="1"/>
    </row>
    <row r="6" spans="1:36" ht="47.25" customHeight="1" x14ac:dyDescent="0.3">
      <c r="A6" s="7"/>
      <c r="B6" s="8"/>
      <c r="C6" s="8"/>
      <c r="D6" s="8"/>
      <c r="E6" s="8"/>
      <c r="F6" s="9"/>
      <c r="G6" s="8"/>
      <c r="H6" s="10"/>
      <c r="I6" s="111" t="s">
        <v>103</v>
      </c>
      <c r="J6" s="112" t="s">
        <v>104</v>
      </c>
      <c r="K6" s="113" t="s">
        <v>105</v>
      </c>
      <c r="L6" s="114" t="s">
        <v>106</v>
      </c>
      <c r="M6" s="333"/>
      <c r="N6" s="111" t="s">
        <v>103</v>
      </c>
      <c r="O6" s="112" t="s">
        <v>104</v>
      </c>
      <c r="P6" s="221" t="s">
        <v>105</v>
      </c>
      <c r="Q6" s="114" t="s">
        <v>106</v>
      </c>
      <c r="R6" s="1"/>
      <c r="S6" s="1"/>
      <c r="T6" s="1"/>
      <c r="U6" s="1"/>
      <c r="V6" s="1"/>
      <c r="W6" s="1"/>
      <c r="X6" s="1"/>
      <c r="Y6" s="1"/>
      <c r="Z6" s="1"/>
      <c r="AB6" s="1"/>
      <c r="AC6" s="1"/>
      <c r="AD6" s="1"/>
      <c r="AE6" s="1"/>
      <c r="AF6" s="1"/>
      <c r="AG6" s="1"/>
    </row>
    <row r="7" spans="1:36" ht="408.75" customHeight="1" x14ac:dyDescent="0.3">
      <c r="A7" s="11" t="s">
        <v>18</v>
      </c>
      <c r="B7" s="11" t="s">
        <v>19</v>
      </c>
      <c r="C7" s="11" t="s">
        <v>94</v>
      </c>
      <c r="D7" s="11" t="s">
        <v>95</v>
      </c>
      <c r="E7" s="11" t="s">
        <v>98</v>
      </c>
      <c r="F7" s="12" t="s">
        <v>0</v>
      </c>
      <c r="G7" s="12" t="s">
        <v>97</v>
      </c>
      <c r="H7" s="13">
        <v>0.65</v>
      </c>
      <c r="I7" s="208">
        <v>65</v>
      </c>
      <c r="J7" s="208">
        <v>1</v>
      </c>
      <c r="K7" s="208">
        <v>65</v>
      </c>
      <c r="L7" s="208">
        <v>1</v>
      </c>
      <c r="M7" s="13">
        <f>((N7/O7)*(P7/Q7))</f>
        <v>0.67500000000000004</v>
      </c>
      <c r="N7" s="14">
        <v>54</v>
      </c>
      <c r="O7" s="14">
        <f>+K11</f>
        <v>80</v>
      </c>
      <c r="P7" s="222">
        <f>+L11</f>
        <v>54</v>
      </c>
      <c r="Q7" s="14">
        <f>+M11</f>
        <v>54</v>
      </c>
      <c r="R7" s="1"/>
      <c r="S7" s="1"/>
      <c r="T7" s="1"/>
      <c r="U7" s="1"/>
      <c r="V7" s="1"/>
      <c r="W7" s="1"/>
      <c r="X7" s="1"/>
      <c r="Y7" s="1"/>
      <c r="Z7" s="1"/>
      <c r="AB7" s="1"/>
      <c r="AC7" s="1"/>
      <c r="AD7" s="1"/>
      <c r="AE7" s="1"/>
      <c r="AF7" s="1"/>
      <c r="AG7" s="1"/>
    </row>
    <row r="8" spans="1:36" x14ac:dyDescent="0.3">
      <c r="R8" s="1"/>
      <c r="S8" s="3"/>
      <c r="T8" s="3"/>
      <c r="U8" s="3"/>
      <c r="V8" s="3"/>
      <c r="W8" s="3"/>
      <c r="X8" s="3"/>
      <c r="Y8" s="1"/>
      <c r="Z8" s="1"/>
      <c r="AB8" s="1"/>
      <c r="AC8" s="1"/>
      <c r="AD8" s="1"/>
      <c r="AE8" s="1"/>
      <c r="AF8" s="1"/>
      <c r="AG8" s="1"/>
    </row>
    <row r="9" spans="1:36" s="15" customFormat="1" ht="289.5" customHeight="1" x14ac:dyDescent="0.45">
      <c r="J9" s="17" t="s">
        <v>99</v>
      </c>
      <c r="K9" s="17" t="s">
        <v>100</v>
      </c>
      <c r="L9" s="17" t="s">
        <v>101</v>
      </c>
      <c r="M9" s="17" t="s">
        <v>102</v>
      </c>
      <c r="N9" s="18"/>
      <c r="O9" s="17" t="s">
        <v>22</v>
      </c>
      <c r="P9" s="223"/>
      <c r="Q9" s="17"/>
    </row>
    <row r="10" spans="1:36" s="15" customFormat="1" ht="23.4" x14ac:dyDescent="0.45">
      <c r="I10" s="15" t="s">
        <v>23</v>
      </c>
      <c r="J10" s="15" t="s">
        <v>24</v>
      </c>
      <c r="K10" s="15" t="s">
        <v>24</v>
      </c>
      <c r="L10" s="15" t="s">
        <v>24</v>
      </c>
      <c r="M10" s="15" t="s">
        <v>24</v>
      </c>
      <c r="N10" s="18" t="s">
        <v>25</v>
      </c>
      <c r="O10" s="15" t="s">
        <v>26</v>
      </c>
      <c r="P10" s="217"/>
    </row>
    <row r="11" spans="1:36" s="15" customFormat="1" ht="91.8" x14ac:dyDescent="1.65">
      <c r="J11" s="19">
        <f>COUNTA(J12:J91)</f>
        <v>54</v>
      </c>
      <c r="K11" s="19">
        <f t="shared" ref="K11:M11" si="0">COUNTA(K12:K91)</f>
        <v>80</v>
      </c>
      <c r="L11" s="19">
        <f t="shared" si="0"/>
        <v>54</v>
      </c>
      <c r="M11" s="19">
        <f t="shared" si="0"/>
        <v>54</v>
      </c>
      <c r="N11" s="18"/>
      <c r="P11" s="217"/>
    </row>
    <row r="12" spans="1:36" s="15" customFormat="1" ht="25.8" x14ac:dyDescent="0.45">
      <c r="I12" s="21" t="s">
        <v>130</v>
      </c>
      <c r="J12" s="316" t="s">
        <v>606</v>
      </c>
      <c r="K12" s="21" t="s">
        <v>606</v>
      </c>
      <c r="L12" s="219" t="s">
        <v>606</v>
      </c>
      <c r="M12" s="21" t="s">
        <v>606</v>
      </c>
      <c r="N12" s="45">
        <v>41325</v>
      </c>
      <c r="O12" s="21" t="s">
        <v>607</v>
      </c>
      <c r="P12" s="224"/>
      <c r="Q12" s="115"/>
    </row>
    <row r="13" spans="1:36" s="15" customFormat="1" ht="25.8" x14ac:dyDescent="0.45">
      <c r="I13" s="21" t="s">
        <v>130</v>
      </c>
      <c r="J13" s="316" t="s">
        <v>608</v>
      </c>
      <c r="K13" s="21" t="s">
        <v>608</v>
      </c>
      <c r="L13" s="219" t="s">
        <v>608</v>
      </c>
      <c r="M13" s="21" t="s">
        <v>608</v>
      </c>
      <c r="N13" s="45">
        <v>41325</v>
      </c>
      <c r="O13" s="21" t="s">
        <v>607</v>
      </c>
      <c r="P13" s="224"/>
      <c r="Q13" s="115"/>
    </row>
    <row r="14" spans="1:36" s="15" customFormat="1" ht="25.8" x14ac:dyDescent="0.45">
      <c r="I14" s="25" t="s">
        <v>292</v>
      </c>
      <c r="J14" s="317" t="s">
        <v>604</v>
      </c>
      <c r="K14" s="27" t="s">
        <v>604</v>
      </c>
      <c r="L14" s="211" t="s">
        <v>604</v>
      </c>
      <c r="M14" s="27" t="s">
        <v>604</v>
      </c>
      <c r="N14" s="212">
        <v>43227</v>
      </c>
      <c r="O14" s="28" t="s">
        <v>605</v>
      </c>
      <c r="P14" s="224"/>
      <c r="Q14" s="115"/>
    </row>
    <row r="15" spans="1:36" s="15" customFormat="1" ht="25.8" x14ac:dyDescent="0.45">
      <c r="I15" s="25" t="s">
        <v>300</v>
      </c>
      <c r="J15" s="317" t="s">
        <v>609</v>
      </c>
      <c r="K15" s="27" t="s">
        <v>609</v>
      </c>
      <c r="L15" s="211" t="s">
        <v>609</v>
      </c>
      <c r="M15" s="27" t="s">
        <v>609</v>
      </c>
      <c r="N15" s="212">
        <v>43252</v>
      </c>
      <c r="O15" s="28" t="s">
        <v>607</v>
      </c>
      <c r="P15" s="224" t="s">
        <v>730</v>
      </c>
      <c r="Q15" s="115"/>
    </row>
    <row r="16" spans="1:36" s="15" customFormat="1" ht="25.8" x14ac:dyDescent="0.45">
      <c r="I16" s="25" t="s">
        <v>300</v>
      </c>
      <c r="J16" s="317" t="s">
        <v>368</v>
      </c>
      <c r="K16" s="27" t="s">
        <v>368</v>
      </c>
      <c r="L16" s="211" t="s">
        <v>368</v>
      </c>
      <c r="M16" s="27" t="s">
        <v>368</v>
      </c>
      <c r="N16" s="212">
        <v>43305</v>
      </c>
      <c r="O16" s="28" t="s">
        <v>605</v>
      </c>
      <c r="P16" s="224"/>
      <c r="Q16" s="115"/>
    </row>
    <row r="17" spans="8:17" s="15" customFormat="1" ht="25.8" x14ac:dyDescent="0.45">
      <c r="I17" s="25" t="s">
        <v>292</v>
      </c>
      <c r="J17" s="317" t="s">
        <v>541</v>
      </c>
      <c r="K17" s="27" t="s">
        <v>541</v>
      </c>
      <c r="L17" s="211" t="s">
        <v>541</v>
      </c>
      <c r="M17" s="27" t="s">
        <v>541</v>
      </c>
      <c r="N17" s="212">
        <v>43360</v>
      </c>
      <c r="O17" s="28" t="s">
        <v>605</v>
      </c>
      <c r="P17" s="224"/>
      <c r="Q17" s="115"/>
    </row>
    <row r="18" spans="8:17" s="15" customFormat="1" ht="25.8" x14ac:dyDescent="0.45">
      <c r="H18" s="210"/>
      <c r="I18" s="21" t="s">
        <v>303</v>
      </c>
      <c r="J18" s="316" t="s">
        <v>610</v>
      </c>
      <c r="K18" s="21" t="s">
        <v>611</v>
      </c>
      <c r="L18" s="219" t="s">
        <v>611</v>
      </c>
      <c r="M18" s="21" t="s">
        <v>611</v>
      </c>
      <c r="N18" s="45">
        <v>43263</v>
      </c>
      <c r="O18" s="21" t="s">
        <v>612</v>
      </c>
      <c r="P18" s="116"/>
      <c r="Q18" s="116"/>
    </row>
    <row r="19" spans="8:17" s="15" customFormat="1" ht="25.8" x14ac:dyDescent="0.45">
      <c r="H19" s="210"/>
      <c r="I19" s="21" t="s">
        <v>196</v>
      </c>
      <c r="J19" s="316" t="s">
        <v>613</v>
      </c>
      <c r="K19" s="21" t="s">
        <v>614</v>
      </c>
      <c r="L19" s="219" t="s">
        <v>614</v>
      </c>
      <c r="M19" s="21" t="s">
        <v>614</v>
      </c>
      <c r="N19" s="45">
        <v>43202</v>
      </c>
      <c r="O19" s="21" t="s">
        <v>612</v>
      </c>
      <c r="P19" s="116"/>
      <c r="Q19" s="116"/>
    </row>
    <row r="20" spans="8:17" s="15" customFormat="1" ht="25.8" x14ac:dyDescent="0.45">
      <c r="H20" s="210"/>
      <c r="I20" s="21" t="s">
        <v>196</v>
      </c>
      <c r="J20" s="316" t="s">
        <v>615</v>
      </c>
      <c r="K20" s="21" t="s">
        <v>616</v>
      </c>
      <c r="L20" s="219" t="s">
        <v>616</v>
      </c>
      <c r="M20" s="21" t="s">
        <v>616</v>
      </c>
      <c r="N20" s="45">
        <v>43208</v>
      </c>
      <c r="O20" s="21" t="s">
        <v>612</v>
      </c>
      <c r="P20" s="116"/>
      <c r="Q20" s="116"/>
    </row>
    <row r="21" spans="8:17" s="15" customFormat="1" ht="25.8" x14ac:dyDescent="0.45">
      <c r="H21" s="210"/>
      <c r="I21" s="21" t="s">
        <v>196</v>
      </c>
      <c r="J21" s="316" t="s">
        <v>613</v>
      </c>
      <c r="K21" s="21" t="s">
        <v>617</v>
      </c>
      <c r="L21" s="219" t="s">
        <v>617</v>
      </c>
      <c r="M21" s="21" t="s">
        <v>617</v>
      </c>
      <c r="N21" s="45">
        <v>43193</v>
      </c>
      <c r="O21" s="21" t="s">
        <v>612</v>
      </c>
      <c r="P21" s="116"/>
      <c r="Q21" s="116"/>
    </row>
    <row r="22" spans="8:17" s="15" customFormat="1" ht="25.8" x14ac:dyDescent="0.45">
      <c r="H22" s="210"/>
      <c r="I22" s="21" t="s">
        <v>574</v>
      </c>
      <c r="J22" s="316" t="s">
        <v>575</v>
      </c>
      <c r="K22" s="21" t="s">
        <v>575</v>
      </c>
      <c r="L22" s="219" t="s">
        <v>575</v>
      </c>
      <c r="M22" s="21" t="s">
        <v>575</v>
      </c>
      <c r="N22" s="45">
        <v>43227</v>
      </c>
      <c r="O22" s="21" t="s">
        <v>618</v>
      </c>
      <c r="P22" s="116"/>
      <c r="Q22" s="116"/>
    </row>
    <row r="23" spans="8:17" s="15" customFormat="1" ht="25.8" x14ac:dyDescent="0.45">
      <c r="H23" s="211"/>
      <c r="I23" s="21" t="s">
        <v>574</v>
      </c>
      <c r="J23" s="316" t="s">
        <v>576</v>
      </c>
      <c r="K23" s="21" t="s">
        <v>576</v>
      </c>
      <c r="L23" s="219" t="s">
        <v>576</v>
      </c>
      <c r="M23" s="21" t="s">
        <v>576</v>
      </c>
      <c r="N23" s="45">
        <v>43227</v>
      </c>
      <c r="O23" s="21" t="s">
        <v>618</v>
      </c>
      <c r="P23" s="116"/>
      <c r="Q23" s="116"/>
    </row>
    <row r="24" spans="8:17" s="15" customFormat="1" ht="25.8" x14ac:dyDescent="0.45">
      <c r="H24" s="211"/>
      <c r="I24" s="21" t="s">
        <v>574</v>
      </c>
      <c r="J24" s="316" t="s">
        <v>577</v>
      </c>
      <c r="K24" s="21" t="s">
        <v>577</v>
      </c>
      <c r="L24" s="219" t="s">
        <v>577</v>
      </c>
      <c r="M24" s="21" t="s">
        <v>577</v>
      </c>
      <c r="N24" s="45">
        <v>43227</v>
      </c>
      <c r="O24" s="21" t="s">
        <v>618</v>
      </c>
      <c r="P24" s="116"/>
      <c r="Q24" s="116"/>
    </row>
    <row r="25" spans="8:17" s="15" customFormat="1" ht="25.8" x14ac:dyDescent="0.45">
      <c r="H25" s="211"/>
      <c r="I25" s="21" t="s">
        <v>189</v>
      </c>
      <c r="J25" s="316" t="s">
        <v>578</v>
      </c>
      <c r="K25" s="21" t="s">
        <v>578</v>
      </c>
      <c r="L25" s="219" t="s">
        <v>578</v>
      </c>
      <c r="M25" s="21" t="s">
        <v>578</v>
      </c>
      <c r="N25" s="45">
        <v>43269</v>
      </c>
      <c r="O25" s="21" t="s">
        <v>618</v>
      </c>
      <c r="P25" s="116"/>
      <c r="Q25" s="116"/>
    </row>
    <row r="26" spans="8:17" s="15" customFormat="1" ht="25.8" x14ac:dyDescent="0.45">
      <c r="H26" s="211"/>
      <c r="I26" s="21" t="s">
        <v>189</v>
      </c>
      <c r="J26" s="316" t="s">
        <v>579</v>
      </c>
      <c r="K26" s="21" t="s">
        <v>579</v>
      </c>
      <c r="L26" s="219" t="s">
        <v>579</v>
      </c>
      <c r="M26" s="21" t="s">
        <v>579</v>
      </c>
      <c r="N26" s="45">
        <v>43269</v>
      </c>
      <c r="O26" s="21" t="s">
        <v>618</v>
      </c>
      <c r="P26" s="116"/>
      <c r="Q26" s="116"/>
    </row>
    <row r="27" spans="8:17" s="15" customFormat="1" ht="25.8" x14ac:dyDescent="0.45">
      <c r="I27" s="21" t="s">
        <v>189</v>
      </c>
      <c r="J27" s="316" t="s">
        <v>580</v>
      </c>
      <c r="K27" s="21" t="s">
        <v>580</v>
      </c>
      <c r="L27" s="210" t="s">
        <v>580</v>
      </c>
      <c r="M27" s="21" t="s">
        <v>580</v>
      </c>
      <c r="N27" s="45">
        <v>43269</v>
      </c>
      <c r="O27" s="21" t="s">
        <v>618</v>
      </c>
      <c r="P27" s="116"/>
      <c r="Q27" s="116"/>
    </row>
    <row r="28" spans="8:17" s="15" customFormat="1" ht="25.8" x14ac:dyDescent="0.45">
      <c r="I28" s="21" t="s">
        <v>189</v>
      </c>
      <c r="J28" s="316" t="s">
        <v>581</v>
      </c>
      <c r="K28" s="21" t="s">
        <v>581</v>
      </c>
      <c r="L28" s="210" t="s">
        <v>581</v>
      </c>
      <c r="M28" s="21" t="s">
        <v>581</v>
      </c>
      <c r="N28" s="45">
        <v>43269</v>
      </c>
      <c r="O28" s="21" t="s">
        <v>618</v>
      </c>
      <c r="P28" s="116"/>
      <c r="Q28" s="116"/>
    </row>
    <row r="29" spans="8:17" s="15" customFormat="1" ht="25.8" x14ac:dyDescent="0.45">
      <c r="I29" s="21" t="s">
        <v>189</v>
      </c>
      <c r="J29" s="316" t="s">
        <v>582</v>
      </c>
      <c r="K29" s="21" t="s">
        <v>582</v>
      </c>
      <c r="L29" s="210" t="s">
        <v>582</v>
      </c>
      <c r="M29" s="21" t="s">
        <v>582</v>
      </c>
      <c r="N29" s="45">
        <v>43269</v>
      </c>
      <c r="O29" s="21" t="s">
        <v>618</v>
      </c>
      <c r="P29" s="116"/>
      <c r="Q29" s="116"/>
    </row>
    <row r="30" spans="8:17" s="15" customFormat="1" ht="25.8" x14ac:dyDescent="0.45">
      <c r="I30" s="21" t="s">
        <v>188</v>
      </c>
      <c r="J30" s="316" t="s">
        <v>583</v>
      </c>
      <c r="K30" s="21" t="s">
        <v>583</v>
      </c>
      <c r="L30" s="210" t="s">
        <v>583</v>
      </c>
      <c r="M30" s="21" t="s">
        <v>583</v>
      </c>
      <c r="N30" s="45">
        <v>43364</v>
      </c>
      <c r="O30" s="21" t="s">
        <v>618</v>
      </c>
      <c r="P30" s="116"/>
      <c r="Q30" s="116"/>
    </row>
    <row r="31" spans="8:17" s="15" customFormat="1" ht="25.8" x14ac:dyDescent="0.45">
      <c r="I31" s="21" t="s">
        <v>188</v>
      </c>
      <c r="J31" s="316" t="s">
        <v>584</v>
      </c>
      <c r="K31" s="21" t="s">
        <v>584</v>
      </c>
      <c r="L31" s="210" t="s">
        <v>584</v>
      </c>
      <c r="M31" s="21" t="s">
        <v>584</v>
      </c>
      <c r="N31" s="45">
        <v>43364</v>
      </c>
      <c r="O31" s="21" t="s">
        <v>618</v>
      </c>
      <c r="P31" s="116"/>
      <c r="Q31" s="116"/>
    </row>
    <row r="32" spans="8:17" s="15" customFormat="1" ht="25.8" x14ac:dyDescent="0.45">
      <c r="I32" s="21" t="s">
        <v>188</v>
      </c>
      <c r="J32" s="316" t="s">
        <v>585</v>
      </c>
      <c r="K32" s="21" t="s">
        <v>585</v>
      </c>
      <c r="L32" s="210" t="s">
        <v>585</v>
      </c>
      <c r="M32" s="21" t="s">
        <v>585</v>
      </c>
      <c r="N32" s="45">
        <v>43364</v>
      </c>
      <c r="O32" s="21" t="s">
        <v>618</v>
      </c>
      <c r="P32" s="116"/>
      <c r="Q32" s="116"/>
    </row>
    <row r="33" spans="8:17" s="15" customFormat="1" ht="25.8" x14ac:dyDescent="0.45">
      <c r="I33" s="21" t="s">
        <v>188</v>
      </c>
      <c r="J33" s="316" t="s">
        <v>586</v>
      </c>
      <c r="K33" s="21" t="s">
        <v>586</v>
      </c>
      <c r="L33" s="210" t="s">
        <v>586</v>
      </c>
      <c r="M33" s="21" t="s">
        <v>586</v>
      </c>
      <c r="N33" s="45">
        <v>43364</v>
      </c>
      <c r="O33" s="21" t="s">
        <v>618</v>
      </c>
      <c r="P33" s="116"/>
      <c r="Q33" s="116"/>
    </row>
    <row r="34" spans="8:17" s="15" customFormat="1" ht="25.8" x14ac:dyDescent="0.45">
      <c r="I34" s="21" t="s">
        <v>188</v>
      </c>
      <c r="J34" s="316" t="s">
        <v>587</v>
      </c>
      <c r="K34" s="21" t="s">
        <v>587</v>
      </c>
      <c r="L34" s="210" t="s">
        <v>587</v>
      </c>
      <c r="M34" s="21" t="s">
        <v>587</v>
      </c>
      <c r="N34" s="45">
        <v>43364</v>
      </c>
      <c r="O34" s="21" t="s">
        <v>618</v>
      </c>
      <c r="P34" s="116"/>
      <c r="Q34" s="116"/>
    </row>
    <row r="35" spans="8:17" s="15" customFormat="1" ht="25.8" x14ac:dyDescent="0.45">
      <c r="I35" s="21" t="s">
        <v>188</v>
      </c>
      <c r="J35" s="316" t="s">
        <v>588</v>
      </c>
      <c r="K35" s="21" t="s">
        <v>588</v>
      </c>
      <c r="L35" s="210" t="s">
        <v>588</v>
      </c>
      <c r="M35" s="21" t="s">
        <v>588</v>
      </c>
      <c r="N35" s="45">
        <v>43364</v>
      </c>
      <c r="O35" s="21" t="s">
        <v>618</v>
      </c>
      <c r="P35" s="116"/>
      <c r="Q35" s="116"/>
    </row>
    <row r="36" spans="8:17" s="15" customFormat="1" ht="25.8" x14ac:dyDescent="0.45">
      <c r="I36" s="21" t="s">
        <v>188</v>
      </c>
      <c r="J36" s="316" t="s">
        <v>589</v>
      </c>
      <c r="K36" s="21" t="s">
        <v>589</v>
      </c>
      <c r="L36" s="210" t="s">
        <v>589</v>
      </c>
      <c r="M36" s="21" t="s">
        <v>589</v>
      </c>
      <c r="N36" s="45">
        <v>43364</v>
      </c>
      <c r="O36" s="21" t="s">
        <v>618</v>
      </c>
      <c r="P36" s="116"/>
      <c r="Q36" s="116"/>
    </row>
    <row r="37" spans="8:17" s="15" customFormat="1" ht="23.4" x14ac:dyDescent="0.45">
      <c r="I37" s="25" t="s">
        <v>188</v>
      </c>
      <c r="J37" s="317" t="s">
        <v>590</v>
      </c>
      <c r="K37" s="27" t="s">
        <v>590</v>
      </c>
      <c r="L37" s="211" t="s">
        <v>590</v>
      </c>
      <c r="M37" s="27" t="s">
        <v>590</v>
      </c>
      <c r="N37" s="212">
        <v>43364</v>
      </c>
      <c r="O37" s="28" t="s">
        <v>618</v>
      </c>
      <c r="P37" s="116"/>
      <c r="Q37" s="116"/>
    </row>
    <row r="38" spans="8:17" s="15" customFormat="1" ht="23.4" x14ac:dyDescent="0.45">
      <c r="I38" s="25" t="s">
        <v>188</v>
      </c>
      <c r="J38" s="317" t="s">
        <v>591</v>
      </c>
      <c r="K38" s="27" t="s">
        <v>591</v>
      </c>
      <c r="L38" s="211" t="s">
        <v>591</v>
      </c>
      <c r="M38" s="27" t="s">
        <v>591</v>
      </c>
      <c r="N38" s="212">
        <v>43364</v>
      </c>
      <c r="O38" s="28" t="s">
        <v>618</v>
      </c>
      <c r="P38" s="116"/>
      <c r="Q38" s="116"/>
    </row>
    <row r="39" spans="8:17" s="15" customFormat="1" ht="23.4" x14ac:dyDescent="0.45">
      <c r="I39" s="25" t="s">
        <v>188</v>
      </c>
      <c r="J39" s="317" t="s">
        <v>592</v>
      </c>
      <c r="K39" s="27" t="s">
        <v>592</v>
      </c>
      <c r="L39" s="211" t="s">
        <v>592</v>
      </c>
      <c r="M39" s="27" t="s">
        <v>592</v>
      </c>
      <c r="N39" s="212">
        <v>43364</v>
      </c>
      <c r="O39" s="28" t="s">
        <v>618</v>
      </c>
      <c r="P39" s="116"/>
      <c r="Q39" s="116"/>
    </row>
    <row r="40" spans="8:17" s="15" customFormat="1" ht="23.4" x14ac:dyDescent="0.45">
      <c r="I40" s="25" t="s">
        <v>188</v>
      </c>
      <c r="J40" s="317" t="s">
        <v>593</v>
      </c>
      <c r="K40" s="27" t="s">
        <v>593</v>
      </c>
      <c r="L40" s="211" t="s">
        <v>593</v>
      </c>
      <c r="M40" s="27" t="s">
        <v>593</v>
      </c>
      <c r="N40" s="212">
        <v>43364</v>
      </c>
      <c r="O40" s="28" t="s">
        <v>618</v>
      </c>
      <c r="P40" s="116"/>
      <c r="Q40" s="116"/>
    </row>
    <row r="41" spans="8:17" s="15" customFormat="1" ht="23.4" x14ac:dyDescent="0.45">
      <c r="I41" s="25" t="s">
        <v>188</v>
      </c>
      <c r="J41" s="317" t="s">
        <v>594</v>
      </c>
      <c r="K41" s="27" t="s">
        <v>594</v>
      </c>
      <c r="L41" s="211" t="s">
        <v>594</v>
      </c>
      <c r="M41" s="27" t="s">
        <v>594</v>
      </c>
      <c r="N41" s="212">
        <v>43364</v>
      </c>
      <c r="O41" s="28" t="s">
        <v>618</v>
      </c>
      <c r="P41" s="217"/>
      <c r="Q41" s="16"/>
    </row>
    <row r="42" spans="8:17" s="15" customFormat="1" ht="23.4" x14ac:dyDescent="0.45">
      <c r="I42" s="25" t="s">
        <v>188</v>
      </c>
      <c r="J42" s="317" t="s">
        <v>595</v>
      </c>
      <c r="K42" s="27" t="s">
        <v>595</v>
      </c>
      <c r="L42" s="211" t="s">
        <v>595</v>
      </c>
      <c r="M42" s="27" t="s">
        <v>595</v>
      </c>
      <c r="N42" s="212">
        <v>43364</v>
      </c>
      <c r="O42" s="28" t="s">
        <v>618</v>
      </c>
      <c r="P42" s="217"/>
      <c r="Q42" s="16"/>
    </row>
    <row r="43" spans="8:17" s="15" customFormat="1" ht="23.4" x14ac:dyDescent="0.45">
      <c r="I43" s="25" t="s">
        <v>188</v>
      </c>
      <c r="J43" s="317" t="s">
        <v>596</v>
      </c>
      <c r="K43" s="27" t="s">
        <v>596</v>
      </c>
      <c r="L43" s="211" t="s">
        <v>596</v>
      </c>
      <c r="M43" s="27" t="s">
        <v>596</v>
      </c>
      <c r="N43" s="212">
        <v>43364</v>
      </c>
      <c r="O43" s="28" t="s">
        <v>618</v>
      </c>
      <c r="P43" s="217"/>
      <c r="Q43" s="16"/>
    </row>
    <row r="44" spans="8:17" s="15" customFormat="1" ht="23.4" x14ac:dyDescent="0.45">
      <c r="I44" s="25" t="s">
        <v>188</v>
      </c>
      <c r="J44" s="317" t="s">
        <v>597</v>
      </c>
      <c r="K44" s="27" t="s">
        <v>597</v>
      </c>
      <c r="L44" s="211" t="s">
        <v>597</v>
      </c>
      <c r="M44" s="27" t="s">
        <v>597</v>
      </c>
      <c r="N44" s="212">
        <v>43364</v>
      </c>
      <c r="O44" s="28" t="s">
        <v>618</v>
      </c>
      <c r="P44" s="217"/>
      <c r="Q44" s="16"/>
    </row>
    <row r="45" spans="8:17" s="15" customFormat="1" ht="23.4" x14ac:dyDescent="0.45">
      <c r="H45" s="16"/>
      <c r="I45" s="25" t="s">
        <v>188</v>
      </c>
      <c r="J45" s="317" t="s">
        <v>598</v>
      </c>
      <c r="K45" s="27" t="s">
        <v>598</v>
      </c>
      <c r="L45" s="211" t="s">
        <v>598</v>
      </c>
      <c r="M45" s="27" t="s">
        <v>598</v>
      </c>
      <c r="N45" s="212">
        <v>43364</v>
      </c>
      <c r="O45" s="28" t="s">
        <v>618</v>
      </c>
      <c r="P45" s="217"/>
      <c r="Q45" s="16"/>
    </row>
    <row r="46" spans="8:17" s="15" customFormat="1" ht="23.4" x14ac:dyDescent="0.45">
      <c r="H46" s="16"/>
      <c r="I46" s="25" t="s">
        <v>188</v>
      </c>
      <c r="J46" s="317" t="s">
        <v>599</v>
      </c>
      <c r="K46" s="27" t="s">
        <v>599</v>
      </c>
      <c r="L46" s="211" t="s">
        <v>599</v>
      </c>
      <c r="M46" s="27" t="s">
        <v>599</v>
      </c>
      <c r="N46" s="212">
        <v>43364</v>
      </c>
      <c r="O46" s="28" t="s">
        <v>618</v>
      </c>
      <c r="P46" s="217"/>
      <c r="Q46" s="16"/>
    </row>
    <row r="47" spans="8:17" s="15" customFormat="1" ht="23.4" x14ac:dyDescent="0.45">
      <c r="H47" s="16"/>
      <c r="I47" s="25" t="s">
        <v>188</v>
      </c>
      <c r="J47" s="317" t="s">
        <v>600</v>
      </c>
      <c r="K47" s="27" t="s">
        <v>600</v>
      </c>
      <c r="L47" s="211" t="s">
        <v>600</v>
      </c>
      <c r="M47" s="27" t="s">
        <v>600</v>
      </c>
      <c r="N47" s="212">
        <v>43364</v>
      </c>
      <c r="O47" s="28" t="s">
        <v>618</v>
      </c>
      <c r="P47" s="217"/>
      <c r="Q47" s="16"/>
    </row>
    <row r="48" spans="8:17" s="15" customFormat="1" ht="23.4" x14ac:dyDescent="0.45">
      <c r="H48" s="16"/>
      <c r="I48" s="25" t="s">
        <v>188</v>
      </c>
      <c r="J48" s="317" t="s">
        <v>601</v>
      </c>
      <c r="K48" s="27" t="s">
        <v>601</v>
      </c>
      <c r="L48" s="211" t="s">
        <v>601</v>
      </c>
      <c r="M48" s="27" t="s">
        <v>601</v>
      </c>
      <c r="N48" s="212">
        <v>43364</v>
      </c>
      <c r="O48" s="28" t="s">
        <v>618</v>
      </c>
      <c r="P48" s="217"/>
      <c r="Q48" s="16"/>
    </row>
    <row r="49" spans="8:17" s="15" customFormat="1" ht="23.4" x14ac:dyDescent="0.45">
      <c r="H49" s="16"/>
      <c r="I49" s="25" t="s">
        <v>619</v>
      </c>
      <c r="J49" s="317">
        <v>1</v>
      </c>
      <c r="K49" s="27">
        <v>1</v>
      </c>
      <c r="L49" s="211" t="s">
        <v>602</v>
      </c>
      <c r="M49" s="27" t="s">
        <v>602</v>
      </c>
      <c r="N49" s="212">
        <v>43332</v>
      </c>
      <c r="O49" s="28" t="s">
        <v>26</v>
      </c>
      <c r="P49" s="217"/>
      <c r="Q49" s="16"/>
    </row>
    <row r="50" spans="8:17" s="15" customFormat="1" ht="23.4" x14ac:dyDescent="0.45">
      <c r="H50" s="16"/>
      <c r="I50" s="25" t="s">
        <v>165</v>
      </c>
      <c r="J50" s="317" t="s">
        <v>707</v>
      </c>
      <c r="K50" s="27" t="s">
        <v>707</v>
      </c>
      <c r="L50" s="27" t="s">
        <v>707</v>
      </c>
      <c r="M50" s="27" t="s">
        <v>707</v>
      </c>
      <c r="N50" s="212">
        <v>43265</v>
      </c>
      <c r="O50" s="28" t="s">
        <v>620</v>
      </c>
      <c r="P50" s="217"/>
      <c r="Q50" s="16"/>
    </row>
    <row r="51" spans="8:17" s="15" customFormat="1" ht="23.4" x14ac:dyDescent="0.45">
      <c r="H51" s="16"/>
      <c r="I51" s="25" t="s">
        <v>165</v>
      </c>
      <c r="J51" s="317" t="s">
        <v>390</v>
      </c>
      <c r="K51" s="27" t="s">
        <v>390</v>
      </c>
      <c r="L51" s="27" t="s">
        <v>390</v>
      </c>
      <c r="M51" s="27" t="s">
        <v>390</v>
      </c>
      <c r="N51" s="212">
        <v>43369</v>
      </c>
      <c r="O51" s="28" t="s">
        <v>621</v>
      </c>
      <c r="P51" s="217"/>
      <c r="Q51" s="16"/>
    </row>
    <row r="52" spans="8:17" s="15" customFormat="1" ht="23.4" x14ac:dyDescent="0.45">
      <c r="H52" s="16"/>
      <c r="I52" s="25" t="s">
        <v>179</v>
      </c>
      <c r="J52" s="317" t="s">
        <v>603</v>
      </c>
      <c r="K52" s="27" t="s">
        <v>603</v>
      </c>
      <c r="L52" s="27" t="s">
        <v>603</v>
      </c>
      <c r="M52" s="27" t="s">
        <v>603</v>
      </c>
      <c r="N52" s="212">
        <v>43356</v>
      </c>
      <c r="O52" s="28" t="s">
        <v>379</v>
      </c>
      <c r="P52" s="217"/>
      <c r="Q52" s="16"/>
    </row>
    <row r="53" spans="8:17" s="15" customFormat="1" ht="23.4" x14ac:dyDescent="0.45">
      <c r="H53" s="16"/>
      <c r="I53" s="25" t="s">
        <v>178</v>
      </c>
      <c r="J53" s="317" t="s">
        <v>522</v>
      </c>
      <c r="K53" s="27" t="s">
        <v>522</v>
      </c>
      <c r="L53" s="27" t="s">
        <v>522</v>
      </c>
      <c r="M53" s="27" t="s">
        <v>522</v>
      </c>
      <c r="N53" s="212">
        <v>43329</v>
      </c>
      <c r="O53" s="28" t="s">
        <v>622</v>
      </c>
      <c r="P53" s="217"/>
      <c r="Q53" s="16"/>
    </row>
    <row r="54" spans="8:17" s="15" customFormat="1" ht="23.4" x14ac:dyDescent="0.45">
      <c r="H54" s="16"/>
      <c r="I54" s="25" t="s">
        <v>249</v>
      </c>
      <c r="J54" s="317">
        <v>279006</v>
      </c>
      <c r="K54" s="27">
        <v>279006</v>
      </c>
      <c r="L54" s="211">
        <v>279006</v>
      </c>
      <c r="M54" s="211">
        <v>279006</v>
      </c>
      <c r="N54" s="212">
        <v>43298</v>
      </c>
      <c r="O54" s="212" t="s">
        <v>708</v>
      </c>
      <c r="P54" s="217"/>
      <c r="Q54" s="16"/>
    </row>
    <row r="55" spans="8:17" s="15" customFormat="1" ht="23.4" x14ac:dyDescent="0.45">
      <c r="H55" s="16"/>
      <c r="I55" s="25" t="s">
        <v>249</v>
      </c>
      <c r="J55" s="317">
        <v>290259</v>
      </c>
      <c r="K55" s="27">
        <v>290259</v>
      </c>
      <c r="L55" s="211">
        <v>290259</v>
      </c>
      <c r="M55" s="27">
        <v>290259</v>
      </c>
      <c r="N55" s="212">
        <v>43265</v>
      </c>
      <c r="O55" s="28" t="s">
        <v>708</v>
      </c>
      <c r="P55" s="217"/>
      <c r="Q55" s="16"/>
    </row>
    <row r="56" spans="8:17" s="15" customFormat="1" ht="23.4" x14ac:dyDescent="0.45">
      <c r="H56" s="16"/>
      <c r="I56" s="25" t="s">
        <v>249</v>
      </c>
      <c r="J56" s="317">
        <v>290369</v>
      </c>
      <c r="K56" s="27">
        <v>290369</v>
      </c>
      <c r="L56" s="211">
        <v>290369</v>
      </c>
      <c r="M56" s="27">
        <v>290369</v>
      </c>
      <c r="N56" s="212">
        <v>43244</v>
      </c>
      <c r="O56" s="28" t="s">
        <v>708</v>
      </c>
      <c r="P56" s="217"/>
      <c r="Q56" s="16"/>
    </row>
    <row r="57" spans="8:17" s="15" customFormat="1" ht="23.4" x14ac:dyDescent="0.45">
      <c r="H57" s="16"/>
      <c r="I57" s="25" t="s">
        <v>249</v>
      </c>
      <c r="J57" s="317">
        <v>290479</v>
      </c>
      <c r="K57" s="27">
        <v>290479</v>
      </c>
      <c r="L57" s="211">
        <v>290479</v>
      </c>
      <c r="M57" s="27">
        <v>290479</v>
      </c>
      <c r="N57" s="212">
        <v>43248</v>
      </c>
      <c r="O57" s="28" t="s">
        <v>708</v>
      </c>
      <c r="P57" s="217"/>
      <c r="Q57" s="16"/>
    </row>
    <row r="58" spans="8:17" s="15" customFormat="1" ht="23.4" x14ac:dyDescent="0.45">
      <c r="H58" s="16"/>
      <c r="I58" s="25" t="s">
        <v>249</v>
      </c>
      <c r="J58" s="317">
        <v>290502</v>
      </c>
      <c r="K58" s="27">
        <v>290502</v>
      </c>
      <c r="L58" s="211">
        <v>290502</v>
      </c>
      <c r="M58" s="27">
        <v>290502</v>
      </c>
      <c r="N58" s="212">
        <v>43265</v>
      </c>
      <c r="O58" s="28" t="s">
        <v>708</v>
      </c>
      <c r="P58" s="217"/>
      <c r="Q58" s="16"/>
    </row>
    <row r="59" spans="8:17" s="15" customFormat="1" ht="23.4" x14ac:dyDescent="0.45">
      <c r="H59" s="16"/>
      <c r="I59" s="25" t="s">
        <v>249</v>
      </c>
      <c r="J59" s="317">
        <v>290553</v>
      </c>
      <c r="K59" s="27">
        <v>290553</v>
      </c>
      <c r="L59" s="211">
        <v>290553</v>
      </c>
      <c r="M59" s="27">
        <v>290553</v>
      </c>
      <c r="N59" s="212">
        <v>43283</v>
      </c>
      <c r="O59" s="28" t="s">
        <v>708</v>
      </c>
      <c r="P59" s="217"/>
      <c r="Q59" s="16"/>
    </row>
    <row r="60" spans="8:17" s="15" customFormat="1" ht="23.4" x14ac:dyDescent="0.45">
      <c r="H60" s="16"/>
      <c r="I60" s="25" t="s">
        <v>249</v>
      </c>
      <c r="J60" s="317">
        <v>291402</v>
      </c>
      <c r="K60" s="27">
        <v>291402</v>
      </c>
      <c r="L60" s="211">
        <v>291402</v>
      </c>
      <c r="M60" s="27">
        <v>291402</v>
      </c>
      <c r="N60" s="212">
        <v>43262</v>
      </c>
      <c r="O60" s="28" t="s">
        <v>708</v>
      </c>
      <c r="P60" s="217"/>
      <c r="Q60" s="16"/>
    </row>
    <row r="61" spans="8:17" s="15" customFormat="1" ht="23.4" x14ac:dyDescent="0.45">
      <c r="H61" s="16"/>
      <c r="I61" s="25" t="s">
        <v>249</v>
      </c>
      <c r="J61" s="317">
        <v>291510</v>
      </c>
      <c r="K61" s="27">
        <v>291510</v>
      </c>
      <c r="L61" s="211">
        <v>291510</v>
      </c>
      <c r="M61" s="27">
        <v>291510</v>
      </c>
      <c r="N61" s="212">
        <v>43259</v>
      </c>
      <c r="O61" s="28" t="s">
        <v>708</v>
      </c>
      <c r="P61" s="217"/>
      <c r="Q61" s="16"/>
    </row>
    <row r="62" spans="8:17" s="15" customFormat="1" ht="23.4" x14ac:dyDescent="0.45">
      <c r="H62" s="16"/>
      <c r="I62" s="25" t="s">
        <v>249</v>
      </c>
      <c r="J62" s="317">
        <v>291536</v>
      </c>
      <c r="K62" s="27">
        <v>291536</v>
      </c>
      <c r="L62" s="211">
        <v>291536</v>
      </c>
      <c r="M62" s="27">
        <v>291536</v>
      </c>
      <c r="N62" s="212">
        <v>43259</v>
      </c>
      <c r="O62" s="28" t="s">
        <v>708</v>
      </c>
      <c r="P62" s="217"/>
      <c r="Q62" s="16"/>
    </row>
    <row r="63" spans="8:17" s="15" customFormat="1" ht="23.4" x14ac:dyDescent="0.45">
      <c r="H63" s="16"/>
      <c r="I63" s="25" t="s">
        <v>249</v>
      </c>
      <c r="J63" s="317">
        <v>291554</v>
      </c>
      <c r="K63" s="27">
        <v>291554</v>
      </c>
      <c r="L63" s="211">
        <v>291554</v>
      </c>
      <c r="M63" s="27">
        <v>291554</v>
      </c>
      <c r="N63" s="212">
        <v>43251</v>
      </c>
      <c r="O63" s="28" t="s">
        <v>708</v>
      </c>
      <c r="P63" s="217"/>
      <c r="Q63" s="16"/>
    </row>
    <row r="64" spans="8:17" s="15" customFormat="1" ht="23.4" x14ac:dyDescent="0.45">
      <c r="H64" s="16"/>
      <c r="I64" s="25" t="s">
        <v>249</v>
      </c>
      <c r="J64" s="317">
        <v>291558</v>
      </c>
      <c r="K64" s="27">
        <v>291558</v>
      </c>
      <c r="L64" s="211">
        <v>291558</v>
      </c>
      <c r="M64" s="27">
        <v>291558</v>
      </c>
      <c r="N64" s="212">
        <v>43259</v>
      </c>
      <c r="O64" s="28" t="s">
        <v>708</v>
      </c>
      <c r="P64" s="217"/>
      <c r="Q64" s="16"/>
    </row>
    <row r="65" spans="8:33" s="15" customFormat="1" ht="23.4" x14ac:dyDescent="0.45">
      <c r="H65" s="16"/>
      <c r="I65" s="25" t="s">
        <v>249</v>
      </c>
      <c r="J65" s="317">
        <v>291560</v>
      </c>
      <c r="K65" s="27">
        <v>291560</v>
      </c>
      <c r="L65" s="211">
        <v>291560</v>
      </c>
      <c r="M65" s="27">
        <v>291560</v>
      </c>
      <c r="N65" s="212">
        <v>43259</v>
      </c>
      <c r="O65" s="28" t="s">
        <v>708</v>
      </c>
      <c r="P65" s="217"/>
      <c r="Q65" s="16"/>
    </row>
    <row r="66" spans="8:33" s="15" customFormat="1" ht="23.4" x14ac:dyDescent="0.45">
      <c r="H66" s="16"/>
      <c r="I66" s="25"/>
      <c r="J66" s="27"/>
      <c r="K66" s="27">
        <v>291563</v>
      </c>
      <c r="L66" s="211"/>
      <c r="M66" s="27"/>
      <c r="N66" s="212">
        <v>43259</v>
      </c>
      <c r="O66" s="28" t="s">
        <v>708</v>
      </c>
      <c r="P66" s="217"/>
      <c r="Q66" s="16"/>
    </row>
    <row r="67" spans="8:33" s="15" customFormat="1" ht="23.4" x14ac:dyDescent="0.45">
      <c r="H67" s="16"/>
      <c r="I67" s="25"/>
      <c r="J67" s="27"/>
      <c r="K67" s="27">
        <v>291589</v>
      </c>
      <c r="L67" s="211"/>
      <c r="M67" s="27"/>
      <c r="N67" s="212">
        <v>43259</v>
      </c>
      <c r="O67" s="28" t="s">
        <v>708</v>
      </c>
      <c r="P67" s="217"/>
      <c r="Q67" s="16"/>
    </row>
    <row r="68" spans="8:33" s="15" customFormat="1" ht="23.4" x14ac:dyDescent="0.45">
      <c r="H68" s="16"/>
      <c r="I68" s="25"/>
      <c r="J68" s="27"/>
      <c r="K68" s="27">
        <v>291603</v>
      </c>
      <c r="L68" s="211"/>
      <c r="M68" s="27"/>
      <c r="N68" s="212">
        <v>43259</v>
      </c>
      <c r="O68" s="28" t="s">
        <v>708</v>
      </c>
      <c r="P68" s="217"/>
      <c r="Q68" s="16"/>
    </row>
    <row r="69" spans="8:33" s="15" customFormat="1" ht="23.4" x14ac:dyDescent="0.45">
      <c r="H69" s="16"/>
      <c r="I69" s="25"/>
      <c r="J69" s="27"/>
      <c r="K69" s="27">
        <v>291608</v>
      </c>
      <c r="L69" s="211"/>
      <c r="M69" s="27"/>
      <c r="N69" s="212">
        <v>43259</v>
      </c>
      <c r="O69" s="28" t="s">
        <v>708</v>
      </c>
      <c r="P69" s="217"/>
      <c r="Q69" s="16"/>
    </row>
    <row r="70" spans="8:33" s="15" customFormat="1" ht="23.4" x14ac:dyDescent="0.45">
      <c r="H70" s="16"/>
      <c r="I70" s="25"/>
      <c r="J70" s="27"/>
      <c r="K70" s="27">
        <v>291609</v>
      </c>
      <c r="L70" s="211"/>
      <c r="M70" s="27"/>
      <c r="N70" s="212">
        <v>43259</v>
      </c>
      <c r="O70" s="28" t="s">
        <v>708</v>
      </c>
      <c r="P70" s="217"/>
      <c r="Q70" s="16"/>
    </row>
    <row r="71" spans="8:33" s="15" customFormat="1" ht="23.4" x14ac:dyDescent="0.45">
      <c r="H71" s="16"/>
      <c r="I71" s="25"/>
      <c r="J71" s="27"/>
      <c r="K71" s="27">
        <v>291613</v>
      </c>
      <c r="L71" s="211"/>
      <c r="M71" s="27"/>
      <c r="N71" s="212">
        <v>43262</v>
      </c>
      <c r="O71" s="28" t="s">
        <v>708</v>
      </c>
      <c r="P71" s="217"/>
      <c r="Q71" s="16"/>
    </row>
    <row r="72" spans="8:33" s="15" customFormat="1" ht="23.4" x14ac:dyDescent="0.45">
      <c r="H72" s="16"/>
      <c r="I72" s="25"/>
      <c r="J72" s="27"/>
      <c r="K72" s="27">
        <v>291618</v>
      </c>
      <c r="L72" s="211"/>
      <c r="M72" s="27"/>
      <c r="N72" s="212">
        <v>43259</v>
      </c>
      <c r="O72" s="28" t="s">
        <v>708</v>
      </c>
      <c r="P72" s="217"/>
      <c r="Q72" s="16"/>
    </row>
    <row r="73" spans="8:33" s="15" customFormat="1" ht="23.4" x14ac:dyDescent="0.45">
      <c r="H73" s="16"/>
      <c r="I73" s="25"/>
      <c r="J73" s="27"/>
      <c r="K73" s="27">
        <v>291627</v>
      </c>
      <c r="L73" s="211"/>
      <c r="M73" s="27"/>
      <c r="N73" s="212">
        <v>43259</v>
      </c>
      <c r="O73" s="28" t="s">
        <v>708</v>
      </c>
      <c r="P73" s="217"/>
      <c r="Q73" s="16"/>
    </row>
    <row r="74" spans="8:33" s="15" customFormat="1" ht="23.4" x14ac:dyDescent="0.45">
      <c r="H74" s="16"/>
      <c r="I74" s="25"/>
      <c r="J74" s="27"/>
      <c r="K74" s="27">
        <v>291628</v>
      </c>
      <c r="L74" s="211"/>
      <c r="M74" s="27"/>
      <c r="N74" s="212">
        <v>43259</v>
      </c>
      <c r="O74" s="28" t="s">
        <v>708</v>
      </c>
      <c r="P74" s="217"/>
      <c r="Q74" s="16"/>
    </row>
    <row r="75" spans="8:33" ht="23.4" x14ac:dyDescent="0.45">
      <c r="I75" s="25"/>
      <c r="J75" s="27"/>
      <c r="K75" s="27">
        <v>291631</v>
      </c>
      <c r="L75" s="211"/>
      <c r="M75" s="27"/>
      <c r="N75" s="212">
        <v>43259</v>
      </c>
      <c r="O75" s="28" t="s">
        <v>708</v>
      </c>
      <c r="R75" s="1"/>
      <c r="S75" s="1"/>
      <c r="T75" s="1"/>
      <c r="U75" s="1"/>
      <c r="V75" s="1"/>
      <c r="W75" s="1"/>
      <c r="X75" s="1"/>
      <c r="Y75" s="1"/>
      <c r="Z75" s="1"/>
      <c r="AB75" s="1"/>
      <c r="AC75" s="1"/>
      <c r="AD75" s="1"/>
      <c r="AE75" s="1"/>
      <c r="AF75" s="1"/>
      <c r="AG75" s="1"/>
    </row>
    <row r="76" spans="8:33" ht="23.4" x14ac:dyDescent="0.45">
      <c r="I76" s="25"/>
      <c r="J76" s="27"/>
      <c r="K76" s="27">
        <v>291634</v>
      </c>
      <c r="L76" s="211"/>
      <c r="M76" s="27"/>
      <c r="N76" s="212">
        <v>43259</v>
      </c>
      <c r="O76" s="28" t="s">
        <v>708</v>
      </c>
      <c r="P76" s="217"/>
      <c r="R76" s="1"/>
      <c r="S76" s="1"/>
      <c r="T76" s="1"/>
      <c r="U76" s="1"/>
      <c r="V76" s="1"/>
      <c r="W76" s="1"/>
      <c r="X76" s="1"/>
      <c r="Y76" s="1"/>
      <c r="Z76" s="1"/>
      <c r="AB76" s="1"/>
      <c r="AC76" s="1"/>
      <c r="AD76" s="1"/>
      <c r="AE76" s="1"/>
      <c r="AF76" s="1"/>
      <c r="AG76" s="1"/>
    </row>
    <row r="77" spans="8:33" ht="23.4" x14ac:dyDescent="0.45">
      <c r="I77" s="25"/>
      <c r="J77" s="27"/>
      <c r="K77" s="27">
        <v>291636</v>
      </c>
      <c r="L77" s="211"/>
      <c r="M77" s="27"/>
      <c r="N77" s="212">
        <v>43251</v>
      </c>
      <c r="O77" s="28" t="s">
        <v>708</v>
      </c>
      <c r="P77" s="217"/>
      <c r="R77" s="1"/>
      <c r="S77" s="1"/>
      <c r="T77" s="1"/>
      <c r="U77" s="1"/>
      <c r="V77" s="1"/>
      <c r="W77" s="1"/>
      <c r="X77" s="1"/>
      <c r="Y77" s="1"/>
      <c r="Z77" s="1"/>
      <c r="AB77" s="1"/>
      <c r="AC77" s="1"/>
      <c r="AD77" s="1"/>
      <c r="AE77" s="1"/>
      <c r="AF77" s="1"/>
      <c r="AG77" s="1"/>
    </row>
    <row r="78" spans="8:33" ht="23.4" x14ac:dyDescent="0.45">
      <c r="I78" s="25"/>
      <c r="J78" s="27"/>
      <c r="K78" s="27">
        <v>291638</v>
      </c>
      <c r="L78" s="211"/>
      <c r="M78" s="27"/>
      <c r="N78" s="212">
        <v>43259</v>
      </c>
      <c r="O78" s="28" t="s">
        <v>708</v>
      </c>
      <c r="P78" s="217"/>
      <c r="R78" s="1"/>
      <c r="S78" s="1"/>
      <c r="T78" s="1"/>
      <c r="U78" s="1"/>
      <c r="V78" s="1"/>
      <c r="W78" s="1"/>
      <c r="X78" s="1"/>
      <c r="Y78" s="1"/>
      <c r="Z78" s="1"/>
      <c r="AB78" s="1"/>
      <c r="AC78" s="1"/>
      <c r="AD78" s="1"/>
      <c r="AE78" s="1"/>
      <c r="AF78" s="1"/>
      <c r="AG78" s="1"/>
    </row>
    <row r="79" spans="8:33" ht="23.4" x14ac:dyDescent="0.45">
      <c r="I79" s="25"/>
      <c r="J79" s="27"/>
      <c r="K79" s="27">
        <v>291641</v>
      </c>
      <c r="L79" s="211"/>
      <c r="M79" s="27"/>
      <c r="N79" s="212">
        <v>43259</v>
      </c>
      <c r="O79" s="28" t="s">
        <v>708</v>
      </c>
      <c r="R79" s="1"/>
      <c r="S79" s="1"/>
      <c r="T79" s="1"/>
      <c r="U79" s="1"/>
      <c r="V79" s="1"/>
      <c r="W79" s="1"/>
      <c r="X79" s="1"/>
      <c r="Y79" s="1"/>
      <c r="Z79" s="1"/>
      <c r="AB79" s="1"/>
      <c r="AC79" s="1"/>
      <c r="AD79" s="1"/>
      <c r="AE79" s="1"/>
      <c r="AF79" s="1"/>
      <c r="AG79" s="1"/>
    </row>
    <row r="80" spans="8:33" ht="23.4" x14ac:dyDescent="0.45">
      <c r="I80" s="25"/>
      <c r="J80" s="27"/>
      <c r="K80" s="27">
        <v>291644</v>
      </c>
      <c r="L80" s="211"/>
      <c r="M80" s="27"/>
      <c r="N80" s="212">
        <v>43271</v>
      </c>
      <c r="O80" s="28" t="s">
        <v>708</v>
      </c>
      <c r="R80" s="1"/>
      <c r="S80" s="1"/>
      <c r="T80" s="1"/>
      <c r="U80" s="1"/>
      <c r="V80" s="1"/>
      <c r="W80" s="1"/>
      <c r="X80" s="1"/>
      <c r="Y80" s="1"/>
      <c r="Z80" s="1"/>
      <c r="AB80" s="1"/>
      <c r="AC80" s="1"/>
      <c r="AD80" s="1"/>
      <c r="AE80" s="1"/>
      <c r="AF80" s="1"/>
      <c r="AG80" s="1"/>
    </row>
    <row r="81" spans="9:37" ht="23.4" x14ac:dyDescent="0.45">
      <c r="I81" s="25"/>
      <c r="J81" s="27"/>
      <c r="K81" s="27">
        <v>291646</v>
      </c>
      <c r="L81" s="211"/>
      <c r="M81" s="27"/>
      <c r="N81" s="212">
        <v>43259</v>
      </c>
      <c r="O81" s="28" t="s">
        <v>708</v>
      </c>
      <c r="R81" s="1"/>
      <c r="S81" s="1"/>
      <c r="T81" s="1"/>
      <c r="U81" s="1"/>
      <c r="V81" s="1"/>
      <c r="W81" s="1"/>
      <c r="X81" s="1"/>
      <c r="Y81" s="1"/>
      <c r="Z81" s="1"/>
      <c r="AB81" s="1"/>
      <c r="AC81" s="1"/>
      <c r="AD81" s="1"/>
      <c r="AE81" s="1"/>
      <c r="AF81" s="1"/>
      <c r="AG81" s="1"/>
    </row>
    <row r="82" spans="9:37" ht="23.4" x14ac:dyDescent="0.45">
      <c r="I82" s="25"/>
      <c r="J82" s="27"/>
      <c r="K82" s="27">
        <v>291651</v>
      </c>
      <c r="L82" s="211"/>
      <c r="M82" s="27"/>
      <c r="N82" s="212">
        <v>43259</v>
      </c>
      <c r="O82" s="28" t="s">
        <v>708</v>
      </c>
      <c r="R82" s="1"/>
      <c r="S82" s="1"/>
      <c r="T82" s="1"/>
      <c r="U82" s="1"/>
      <c r="V82" s="1"/>
      <c r="W82" s="1"/>
      <c r="X82" s="1"/>
      <c r="Y82" s="1"/>
      <c r="Z82" s="1"/>
      <c r="AB82" s="1"/>
      <c r="AC82" s="1"/>
      <c r="AD82" s="1"/>
      <c r="AE82" s="1"/>
      <c r="AF82" s="1"/>
      <c r="AG82" s="1"/>
    </row>
    <row r="83" spans="9:37" ht="23.4" x14ac:dyDescent="0.45">
      <c r="I83" s="25"/>
      <c r="J83" s="27"/>
      <c r="K83" s="27">
        <v>291822</v>
      </c>
      <c r="L83" s="211"/>
      <c r="M83" s="27"/>
      <c r="N83" s="212">
        <v>43259</v>
      </c>
      <c r="O83" s="28" t="s">
        <v>708</v>
      </c>
      <c r="R83" s="1"/>
      <c r="S83" s="1"/>
      <c r="T83" s="1"/>
      <c r="U83" s="1"/>
      <c r="V83" s="1"/>
      <c r="W83" s="1"/>
      <c r="X83" s="1"/>
      <c r="Y83" s="1"/>
      <c r="Z83" s="1"/>
      <c r="AB83" s="1"/>
      <c r="AC83" s="1"/>
      <c r="AD83" s="1"/>
      <c r="AE83" s="1"/>
      <c r="AF83" s="1"/>
      <c r="AG83" s="1"/>
    </row>
    <row r="84" spans="9:37" ht="23.4" x14ac:dyDescent="0.45">
      <c r="I84" s="25"/>
      <c r="J84" s="27"/>
      <c r="K84" s="27">
        <v>291835</v>
      </c>
      <c r="L84" s="211"/>
      <c r="M84" s="27"/>
      <c r="N84" s="212">
        <v>43259</v>
      </c>
      <c r="O84" s="28" t="s">
        <v>708</v>
      </c>
      <c r="R84" s="1"/>
      <c r="S84" s="1"/>
      <c r="T84" s="1"/>
      <c r="U84" s="1"/>
      <c r="V84" s="1"/>
      <c r="W84" s="1"/>
      <c r="X84" s="1"/>
      <c r="Y84" s="1"/>
      <c r="Z84" s="1"/>
      <c r="AB84" s="1"/>
      <c r="AC84" s="1"/>
      <c r="AD84" s="1"/>
      <c r="AE84" s="1"/>
      <c r="AF84" s="1"/>
      <c r="AG84" s="1"/>
    </row>
    <row r="85" spans="9:37" ht="23.4" x14ac:dyDescent="0.45">
      <c r="I85" s="25"/>
      <c r="J85" s="27"/>
      <c r="K85" s="27">
        <v>291845</v>
      </c>
      <c r="L85" s="211"/>
      <c r="M85" s="27"/>
      <c r="N85" s="212">
        <v>43251</v>
      </c>
      <c r="O85" s="28" t="s">
        <v>708</v>
      </c>
      <c r="R85" s="1"/>
      <c r="S85" s="1"/>
      <c r="T85" s="1"/>
      <c r="U85" s="1"/>
      <c r="V85" s="1"/>
      <c r="W85" s="1"/>
      <c r="X85" s="1"/>
      <c r="Y85" s="1"/>
      <c r="Z85" s="1"/>
      <c r="AB85" s="1"/>
      <c r="AC85" s="1"/>
      <c r="AD85" s="1"/>
      <c r="AE85" s="1"/>
      <c r="AF85" s="1"/>
      <c r="AG85" s="1"/>
    </row>
    <row r="86" spans="9:37" ht="23.4" x14ac:dyDescent="0.45">
      <c r="I86" s="25"/>
      <c r="J86" s="27"/>
      <c r="K86" s="27">
        <v>291865</v>
      </c>
      <c r="L86" s="211"/>
      <c r="M86" s="27"/>
      <c r="N86" s="212">
        <v>43259</v>
      </c>
      <c r="O86" s="28" t="s">
        <v>708</v>
      </c>
      <c r="R86" s="1"/>
      <c r="S86" s="1"/>
      <c r="T86" s="1"/>
      <c r="U86" s="1"/>
      <c r="V86" s="1"/>
      <c r="W86" s="1"/>
      <c r="X86" s="1"/>
      <c r="Y86" s="1"/>
      <c r="Z86" s="1"/>
      <c r="AB86" s="1"/>
      <c r="AC86" s="1"/>
      <c r="AD86" s="1"/>
      <c r="AE86" s="1"/>
      <c r="AF86" s="1"/>
      <c r="AG86" s="1"/>
    </row>
    <row r="87" spans="9:37" ht="23.4" x14ac:dyDescent="0.45">
      <c r="I87" s="25"/>
      <c r="J87" s="27"/>
      <c r="K87" s="27">
        <v>291875</v>
      </c>
      <c r="L87" s="211"/>
      <c r="M87" s="27"/>
      <c r="N87" s="212">
        <v>43259</v>
      </c>
      <c r="O87" s="28" t="s">
        <v>708</v>
      </c>
      <c r="R87" s="1"/>
      <c r="S87" s="1"/>
      <c r="T87" s="1"/>
      <c r="U87" s="1"/>
      <c r="V87" s="1"/>
      <c r="W87" s="1"/>
      <c r="X87" s="1"/>
      <c r="Y87" s="1"/>
      <c r="Z87" s="1"/>
      <c r="AB87" s="1"/>
      <c r="AC87" s="1"/>
      <c r="AD87" s="1"/>
      <c r="AE87" s="1"/>
      <c r="AF87" s="1"/>
      <c r="AG87" s="1"/>
    </row>
    <row r="88" spans="9:37" ht="23.4" x14ac:dyDescent="0.45">
      <c r="I88" s="25"/>
      <c r="J88" s="27"/>
      <c r="K88" s="27">
        <v>291952</v>
      </c>
      <c r="L88" s="211"/>
      <c r="M88" s="27"/>
      <c r="N88" s="212">
        <v>43259</v>
      </c>
      <c r="O88" s="28" t="s">
        <v>708</v>
      </c>
      <c r="R88" s="1"/>
      <c r="S88" s="1"/>
      <c r="T88" s="1"/>
      <c r="U88" s="1"/>
      <c r="V88" s="1"/>
      <c r="W88" s="1"/>
      <c r="X88" s="1"/>
      <c r="Y88" s="1"/>
      <c r="Z88" s="1"/>
      <c r="AB88" s="1"/>
      <c r="AC88" s="1"/>
      <c r="AD88" s="1"/>
      <c r="AE88" s="1"/>
      <c r="AF88" s="1"/>
      <c r="AG88" s="1"/>
    </row>
    <row r="89" spans="9:37" ht="23.4" x14ac:dyDescent="0.45">
      <c r="I89" s="25"/>
      <c r="J89" s="27"/>
      <c r="K89" s="27">
        <v>292533</v>
      </c>
      <c r="L89" s="211"/>
      <c r="M89" s="27"/>
      <c r="N89" s="212">
        <v>43349</v>
      </c>
      <c r="O89" s="28" t="s">
        <v>708</v>
      </c>
      <c r="AB89" s="20"/>
      <c r="AC89" s="20"/>
      <c r="AD89" s="20"/>
      <c r="AE89" s="20"/>
      <c r="AF89" s="20"/>
      <c r="AG89" s="20"/>
      <c r="AH89" s="15"/>
      <c r="AI89" s="15"/>
      <c r="AJ89" s="15"/>
      <c r="AK89" s="15"/>
    </row>
    <row r="90" spans="9:37" ht="23.4" x14ac:dyDescent="0.45">
      <c r="I90" s="25"/>
      <c r="J90" s="27"/>
      <c r="K90" s="27">
        <v>292534</v>
      </c>
      <c r="L90" s="211"/>
      <c r="M90" s="27"/>
      <c r="N90" s="212">
        <v>43323</v>
      </c>
      <c r="O90" s="28" t="s">
        <v>708</v>
      </c>
      <c r="AB90" s="20"/>
      <c r="AC90" s="20"/>
      <c r="AD90" s="20"/>
      <c r="AE90" s="20"/>
      <c r="AF90" s="20"/>
      <c r="AG90" s="20"/>
      <c r="AH90" s="15"/>
      <c r="AI90" s="15"/>
      <c r="AJ90" s="15"/>
      <c r="AK90" s="15"/>
    </row>
    <row r="91" spans="9:37" ht="23.4" x14ac:dyDescent="0.45">
      <c r="I91" s="25"/>
      <c r="J91" s="27"/>
      <c r="K91" s="27">
        <v>292545</v>
      </c>
      <c r="L91" s="211"/>
      <c r="M91" s="27"/>
      <c r="N91" s="212">
        <v>43349</v>
      </c>
      <c r="O91" s="28" t="s">
        <v>708</v>
      </c>
      <c r="AB91" s="20"/>
      <c r="AC91" s="20"/>
      <c r="AD91" s="20"/>
      <c r="AE91" s="20"/>
      <c r="AF91" s="20"/>
      <c r="AG91" s="20"/>
    </row>
  </sheetData>
  <mergeCells count="7">
    <mergeCell ref="A3:AA3"/>
    <mergeCell ref="H4:Q4"/>
    <mergeCell ref="I5:J5"/>
    <mergeCell ref="K5:L5"/>
    <mergeCell ref="M5:M6"/>
    <mergeCell ref="N5:O5"/>
    <mergeCell ref="P5:Q5"/>
  </mergeCells>
  <conditionalFormatting sqref="J14:J17 L14:M17 I18:O36 P13:Q17 J37:M62 H18:H26">
    <cfRule type="cellIs" dxfId="12" priority="31" operator="equal">
      <formula>" "</formula>
    </cfRule>
  </conditionalFormatting>
  <conditionalFormatting sqref="P12:Q12">
    <cfRule type="cellIs" dxfId="11" priority="33" operator="equal">
      <formula>" "</formula>
    </cfRule>
  </conditionalFormatting>
  <conditionalFormatting sqref="I13">
    <cfRule type="cellIs" dxfId="10" priority="28" operator="equal">
      <formula>" "</formula>
    </cfRule>
  </conditionalFormatting>
  <conditionalFormatting sqref="I12 N12:O12">
    <cfRule type="cellIs" dxfId="9" priority="29" operator="equal">
      <formula>" "</formula>
    </cfRule>
  </conditionalFormatting>
  <conditionalFormatting sqref="N13:O13">
    <cfRule type="cellIs" dxfId="8" priority="27" operator="equal">
      <formula>" "</formula>
    </cfRule>
  </conditionalFormatting>
  <conditionalFormatting sqref="J12:J13 L12:M13">
    <cfRule type="cellIs" dxfId="7" priority="26" operator="equal">
      <formula>" "</formula>
    </cfRule>
  </conditionalFormatting>
  <conditionalFormatting sqref="K14:K17">
    <cfRule type="cellIs" dxfId="6" priority="7" operator="equal">
      <formula>" "</formula>
    </cfRule>
  </conditionalFormatting>
  <conditionalFormatting sqref="K12:K13">
    <cfRule type="cellIs" dxfId="5" priority="6" operator="equal">
      <formula>" "</formula>
    </cfRule>
  </conditionalFormatting>
  <conditionalFormatting sqref="J63:M91">
    <cfRule type="cellIs" dxfId="4" priority="2" operator="equal">
      <formula>" "</formula>
    </cfRule>
  </conditionalFormatting>
  <printOptions horizontalCentered="1"/>
  <pageMargins left="0.70866141732283472" right="0.51181102362204722" top="0.35433070866141736" bottom="0.35433070866141736" header="0.31496062992125984" footer="0.31496062992125984"/>
  <pageSetup paperSize="5" scale="31" orientation="landscape" r:id="rId1"/>
  <colBreaks count="1" manualBreakCount="1">
    <brk id="27"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M105"/>
  <sheetViews>
    <sheetView topLeftCell="AA1" zoomScale="50" zoomScaleNormal="50" workbookViewId="0">
      <pane ySplit="1" topLeftCell="A2" activePane="bottomLeft" state="frozen"/>
      <selection activeCell="P24" sqref="P24"/>
      <selection pane="bottomLeft" activeCell="AM6" sqref="AM6"/>
    </sheetView>
  </sheetViews>
  <sheetFormatPr baseColWidth="10" defaultColWidth="11.44140625" defaultRowHeight="14.4" x14ac:dyDescent="0.3"/>
  <cols>
    <col min="1" max="1" width="22.109375" style="1" hidden="1" customWidth="1"/>
    <col min="2" max="2" width="25.5546875" style="1" customWidth="1"/>
    <col min="3" max="3" width="31.6640625" style="1" customWidth="1"/>
    <col min="4" max="4" width="52.5546875" style="1" customWidth="1"/>
    <col min="5" max="5" width="38.44140625" style="1" customWidth="1"/>
    <col min="6" max="6" width="48.6640625" style="1" bestFit="1" customWidth="1"/>
    <col min="7" max="7" width="17.6640625" style="1" customWidth="1"/>
    <col min="8" max="13" width="29.109375" style="2" customWidth="1"/>
    <col min="14" max="14" width="31.109375" style="1" customWidth="1"/>
    <col min="15" max="15" width="37.109375" style="1" customWidth="1"/>
    <col min="16" max="16" width="39.44140625" style="1" customWidth="1"/>
    <col min="17" max="17" width="29.6640625" style="1" customWidth="1"/>
    <col min="18" max="18" width="31.109375" style="1" customWidth="1"/>
    <col min="19" max="19" width="45.109375" style="1" customWidth="1"/>
    <col min="20" max="20" width="45.33203125" style="1" bestFit="1" customWidth="1"/>
    <col min="21" max="22" width="38.33203125" style="1" customWidth="1"/>
    <col min="23" max="23" width="29.6640625" style="1" customWidth="1"/>
    <col min="24" max="24" width="31.109375" style="1" customWidth="1"/>
    <col min="25" max="25" width="47" style="1" customWidth="1"/>
    <col min="26" max="26" width="30.5546875" style="1" customWidth="1"/>
    <col min="27" max="27" width="47.109375" style="1" customWidth="1"/>
    <col min="28" max="28" width="40.88671875" style="1" customWidth="1"/>
    <col min="29" max="29" width="34.5546875" style="1" customWidth="1"/>
    <col min="30" max="30" width="29.6640625" style="1" customWidth="1"/>
    <col min="31" max="32" width="29.109375" style="1" customWidth="1"/>
    <col min="33" max="33" width="38.44140625" style="1" customWidth="1"/>
    <col min="34" max="34" width="38.5546875" style="1" customWidth="1"/>
    <col min="35" max="37" width="29.109375" style="1" customWidth="1"/>
    <col min="38" max="16384" width="11.44140625" style="1"/>
  </cols>
  <sheetData>
    <row r="3" spans="1:38" ht="30.6" thickBot="1" x14ac:dyDescent="0.35">
      <c r="A3" s="323" t="s">
        <v>93</v>
      </c>
      <c r="B3" s="323"/>
      <c r="C3" s="323"/>
      <c r="D3" s="323"/>
      <c r="E3" s="323"/>
      <c r="F3" s="323"/>
      <c r="G3" s="323"/>
      <c r="H3" s="323"/>
      <c r="I3" s="323"/>
      <c r="J3" s="323"/>
      <c r="K3" s="323"/>
      <c r="L3" s="323"/>
      <c r="M3" s="323"/>
    </row>
    <row r="4" spans="1:38" ht="46.8" thickBot="1" x14ac:dyDescent="0.9">
      <c r="A4" s="6"/>
      <c r="B4" s="6"/>
      <c r="C4" s="6"/>
      <c r="D4" s="6"/>
      <c r="E4" s="6"/>
      <c r="F4" s="6"/>
      <c r="G4" s="6"/>
      <c r="H4" s="324" t="s">
        <v>0</v>
      </c>
      <c r="I4" s="325"/>
      <c r="J4" s="325"/>
      <c r="K4" s="325"/>
      <c r="L4" s="325"/>
      <c r="M4" s="329"/>
      <c r="N4" s="324" t="s">
        <v>1</v>
      </c>
      <c r="O4" s="325"/>
      <c r="P4" s="325"/>
      <c r="Q4" s="325"/>
      <c r="R4" s="325"/>
      <c r="S4" s="329"/>
      <c r="T4" s="324" t="s">
        <v>2</v>
      </c>
      <c r="U4" s="325"/>
      <c r="V4" s="325"/>
      <c r="W4" s="325"/>
      <c r="X4" s="325"/>
      <c r="Y4" s="329"/>
      <c r="Z4" s="324" t="s">
        <v>3</v>
      </c>
      <c r="AA4" s="325"/>
      <c r="AB4" s="325"/>
      <c r="AC4" s="325"/>
      <c r="AD4" s="325"/>
      <c r="AE4" s="329"/>
      <c r="AF4" s="324" t="s">
        <v>4</v>
      </c>
      <c r="AG4" s="325"/>
      <c r="AH4" s="325"/>
      <c r="AI4" s="325"/>
      <c r="AJ4" s="325"/>
      <c r="AK4" s="329"/>
    </row>
    <row r="5" spans="1:38" ht="128.25" customHeight="1" x14ac:dyDescent="0.3">
      <c r="A5" s="7" t="s">
        <v>5</v>
      </c>
      <c r="B5" s="8" t="s">
        <v>6</v>
      </c>
      <c r="C5" s="8" t="s">
        <v>7</v>
      </c>
      <c r="D5" s="8" t="s">
        <v>8</v>
      </c>
      <c r="E5" s="8" t="s">
        <v>9</v>
      </c>
      <c r="F5" s="9" t="s">
        <v>10</v>
      </c>
      <c r="G5" s="8" t="s">
        <v>11</v>
      </c>
      <c r="H5" s="10" t="s">
        <v>12</v>
      </c>
      <c r="I5" s="10" t="s">
        <v>13</v>
      </c>
      <c r="J5" s="10" t="s">
        <v>14</v>
      </c>
      <c r="K5" s="10" t="s">
        <v>15</v>
      </c>
      <c r="L5" s="10" t="s">
        <v>16</v>
      </c>
      <c r="M5" s="10" t="s">
        <v>17</v>
      </c>
      <c r="N5" s="10" t="s">
        <v>12</v>
      </c>
      <c r="O5" s="10" t="s">
        <v>13</v>
      </c>
      <c r="P5" s="10" t="s">
        <v>14</v>
      </c>
      <c r="Q5" s="10" t="s">
        <v>15</v>
      </c>
      <c r="R5" s="10" t="s">
        <v>16</v>
      </c>
      <c r="S5" s="10" t="s">
        <v>17</v>
      </c>
      <c r="T5" s="10" t="s">
        <v>12</v>
      </c>
      <c r="U5" s="10" t="s">
        <v>13</v>
      </c>
      <c r="V5" s="10" t="s">
        <v>14</v>
      </c>
      <c r="W5" s="10" t="s">
        <v>15</v>
      </c>
      <c r="X5" s="10" t="s">
        <v>16</v>
      </c>
      <c r="Y5" s="10" t="s">
        <v>17</v>
      </c>
      <c r="Z5" s="10" t="s">
        <v>12</v>
      </c>
      <c r="AA5" s="10" t="s">
        <v>13</v>
      </c>
      <c r="AB5" s="10" t="s">
        <v>14</v>
      </c>
      <c r="AC5" s="10" t="s">
        <v>15</v>
      </c>
      <c r="AD5" s="10" t="s">
        <v>16</v>
      </c>
      <c r="AE5" s="10" t="s">
        <v>17</v>
      </c>
      <c r="AF5" s="10" t="s">
        <v>12</v>
      </c>
      <c r="AG5" s="10" t="s">
        <v>13</v>
      </c>
      <c r="AH5" s="10" t="s">
        <v>14</v>
      </c>
      <c r="AI5" s="10" t="s">
        <v>15</v>
      </c>
      <c r="AJ5" s="10" t="s">
        <v>16</v>
      </c>
      <c r="AK5" s="10" t="s">
        <v>17</v>
      </c>
    </row>
    <row r="6" spans="1:38" ht="234.75" customHeight="1" x14ac:dyDescent="0.3">
      <c r="A6" s="11" t="s">
        <v>18</v>
      </c>
      <c r="B6" s="11" t="s">
        <v>27</v>
      </c>
      <c r="C6" s="11" t="s">
        <v>107</v>
      </c>
      <c r="D6" s="11" t="s">
        <v>108</v>
      </c>
      <c r="E6" s="11" t="s">
        <v>109</v>
      </c>
      <c r="F6" s="12" t="s">
        <v>20</v>
      </c>
      <c r="G6" s="12" t="s">
        <v>21</v>
      </c>
      <c r="H6" s="13">
        <f>(I6/J6)</f>
        <v>0.87662337662337664</v>
      </c>
      <c r="I6" s="14">
        <f>+O6+U6+AA6+AG6</f>
        <v>135</v>
      </c>
      <c r="J6" s="14">
        <f>+P6+V6+AB6+AH6</f>
        <v>154</v>
      </c>
      <c r="K6" s="13">
        <f>(L6/M6)</f>
        <v>0.82558139534883723</v>
      </c>
      <c r="L6" s="14">
        <f>+R6+X6+AD6+AJ6</f>
        <v>142</v>
      </c>
      <c r="M6" s="14">
        <f>+S6+Y6+AE6+AK6</f>
        <v>172</v>
      </c>
      <c r="N6" s="13">
        <f>(O6/P6)</f>
        <v>0.875</v>
      </c>
      <c r="O6" s="14">
        <v>14</v>
      </c>
      <c r="P6" s="14">
        <v>16</v>
      </c>
      <c r="Q6" s="13">
        <f>(R6/S6)</f>
        <v>0.84615384615384615</v>
      </c>
      <c r="R6" s="14">
        <f>+O10</f>
        <v>11</v>
      </c>
      <c r="S6" s="14">
        <f>+P10</f>
        <v>13</v>
      </c>
      <c r="T6" s="13">
        <f>(U6/V6)</f>
        <v>1.04</v>
      </c>
      <c r="U6" s="14">
        <v>26</v>
      </c>
      <c r="V6" s="14">
        <v>25</v>
      </c>
      <c r="W6" s="13">
        <f>(X6/Y6)</f>
        <v>1.0571428571428572</v>
      </c>
      <c r="X6" s="14">
        <f>+U10</f>
        <v>37</v>
      </c>
      <c r="Y6" s="14">
        <f>+V10</f>
        <v>35</v>
      </c>
      <c r="Z6" s="13">
        <f>(AA6/AB6)</f>
        <v>0.94</v>
      </c>
      <c r="AA6" s="14">
        <v>47</v>
      </c>
      <c r="AB6" s="14">
        <v>50</v>
      </c>
      <c r="AC6" s="13">
        <f>(AD6/AE6)</f>
        <v>0.81034482758620685</v>
      </c>
      <c r="AD6" s="14">
        <f>+AA10</f>
        <v>47</v>
      </c>
      <c r="AE6" s="14">
        <f>+AB10</f>
        <v>58</v>
      </c>
      <c r="AF6" s="13">
        <f>(AG6/AH6)</f>
        <v>0.76190476190476186</v>
      </c>
      <c r="AG6" s="14">
        <v>48</v>
      </c>
      <c r="AH6" s="14">
        <v>63</v>
      </c>
      <c r="AI6" s="13">
        <f>(AJ6/AK6)</f>
        <v>0.71212121212121215</v>
      </c>
      <c r="AJ6" s="14">
        <f>+AG10</f>
        <v>47</v>
      </c>
      <c r="AK6" s="14">
        <f>+AH10</f>
        <v>66</v>
      </c>
      <c r="AL6" s="318">
        <f>AK6+AE6+Y6+S6</f>
        <v>172</v>
      </c>
    </row>
    <row r="7" spans="1:38" ht="15" thickBot="1" x14ac:dyDescent="0.35">
      <c r="AL7" s="318">
        <f>AJ6+AD6+X6+R6</f>
        <v>142</v>
      </c>
    </row>
    <row r="8" spans="1:38" s="15" customFormat="1" ht="70.2" x14ac:dyDescent="0.45">
      <c r="I8" s="294"/>
      <c r="J8" s="294"/>
      <c r="K8" s="16"/>
      <c r="L8" s="16"/>
      <c r="M8" s="16"/>
      <c r="O8" s="17" t="s">
        <v>31</v>
      </c>
      <c r="P8" s="17" t="s">
        <v>32</v>
      </c>
      <c r="Q8" s="17" t="s">
        <v>33</v>
      </c>
      <c r="R8" s="31" t="s">
        <v>34</v>
      </c>
      <c r="S8" s="17" t="s">
        <v>22</v>
      </c>
      <c r="T8" s="151"/>
      <c r="U8" s="152" t="s">
        <v>31</v>
      </c>
      <c r="V8" s="153" t="s">
        <v>32</v>
      </c>
      <c r="W8" s="153" t="s">
        <v>33</v>
      </c>
      <c r="X8" s="154" t="s">
        <v>34</v>
      </c>
      <c r="Y8" s="155" t="s">
        <v>22</v>
      </c>
      <c r="AA8" s="17" t="s">
        <v>31</v>
      </c>
      <c r="AB8" s="17" t="s">
        <v>32</v>
      </c>
      <c r="AC8" s="17" t="s">
        <v>33</v>
      </c>
      <c r="AD8" s="31" t="s">
        <v>34</v>
      </c>
      <c r="AE8" s="17" t="s">
        <v>22</v>
      </c>
      <c r="AG8" s="30" t="s">
        <v>31</v>
      </c>
      <c r="AH8" s="17" t="s">
        <v>32</v>
      </c>
      <c r="AI8" s="17" t="s">
        <v>33</v>
      </c>
      <c r="AJ8" s="31" t="s">
        <v>34</v>
      </c>
      <c r="AK8" s="17" t="s">
        <v>22</v>
      </c>
    </row>
    <row r="9" spans="1:38" s="15" customFormat="1" ht="23.4" x14ac:dyDescent="0.45">
      <c r="J9" s="16"/>
      <c r="K9" s="16"/>
      <c r="L9" s="16"/>
      <c r="M9" s="16"/>
      <c r="N9" s="15" t="s">
        <v>23</v>
      </c>
      <c r="O9" s="15" t="s">
        <v>24</v>
      </c>
      <c r="P9" s="15" t="s">
        <v>24</v>
      </c>
      <c r="Q9" s="18"/>
      <c r="R9" s="16"/>
      <c r="S9" s="15" t="s">
        <v>35</v>
      </c>
      <c r="T9" s="156" t="s">
        <v>23</v>
      </c>
      <c r="U9" s="84" t="s">
        <v>24</v>
      </c>
      <c r="V9" s="84" t="s">
        <v>24</v>
      </c>
      <c r="W9" s="85"/>
      <c r="X9" s="140"/>
      <c r="Y9" s="157" t="s">
        <v>35</v>
      </c>
      <c r="Z9" s="15" t="s">
        <v>23</v>
      </c>
      <c r="AA9" s="15" t="s">
        <v>24</v>
      </c>
      <c r="AB9" s="15" t="s">
        <v>24</v>
      </c>
      <c r="AC9" s="18"/>
      <c r="AD9" s="16"/>
      <c r="AE9" s="15" t="s">
        <v>35</v>
      </c>
      <c r="AF9" s="15" t="s">
        <v>23</v>
      </c>
      <c r="AG9" s="15" t="s">
        <v>24</v>
      </c>
      <c r="AH9" s="15" t="s">
        <v>24</v>
      </c>
      <c r="AI9" s="18"/>
      <c r="AJ9" s="16"/>
      <c r="AK9" s="15" t="s">
        <v>35</v>
      </c>
    </row>
    <row r="10" spans="1:38" s="15" customFormat="1" ht="33.6" x14ac:dyDescent="0.65">
      <c r="J10" s="16"/>
      <c r="K10" s="16"/>
      <c r="L10" s="16"/>
      <c r="M10" s="16"/>
      <c r="O10" s="32">
        <f>COUNTA(O11:O63)</f>
        <v>11</v>
      </c>
      <c r="P10" s="32">
        <f>COUNTA(P11:P63)</f>
        <v>13</v>
      </c>
      <c r="Q10" s="18"/>
      <c r="R10" s="16"/>
      <c r="T10" s="156"/>
      <c r="U10" s="158">
        <f>COUNTA(U11:U55)</f>
        <v>37</v>
      </c>
      <c r="V10" s="158">
        <f>COUNTA(V11:V55)</f>
        <v>35</v>
      </c>
      <c r="W10" s="84"/>
      <c r="X10" s="84"/>
      <c r="Y10" s="157"/>
      <c r="AA10" s="32">
        <f>COUNTA(AA11:AA88)</f>
        <v>47</v>
      </c>
      <c r="AB10" s="32">
        <f>COUNTA(AB11:AB88)</f>
        <v>58</v>
      </c>
      <c r="AF10" s="71"/>
      <c r="AG10" s="268">
        <f>COUNTA(AG11:AG93)</f>
        <v>47</v>
      </c>
      <c r="AH10" s="268">
        <f>COUNTA(AH11:AH93)</f>
        <v>66</v>
      </c>
      <c r="AI10" s="268">
        <f>COUNTA(AI11:AI93)</f>
        <v>47</v>
      </c>
      <c r="AJ10" s="268">
        <f>COUNTA(AJ11:AJ93)</f>
        <v>71</v>
      </c>
    </row>
    <row r="11" spans="1:38" s="71" customFormat="1" ht="23.4" x14ac:dyDescent="0.45">
      <c r="J11" s="117"/>
      <c r="K11" s="117"/>
      <c r="L11" s="117"/>
      <c r="M11" s="117"/>
      <c r="N11" s="33" t="s">
        <v>131</v>
      </c>
      <c r="O11" s="34" t="s">
        <v>132</v>
      </c>
      <c r="P11" s="34"/>
      <c r="Q11" s="35">
        <v>43122</v>
      </c>
      <c r="R11" s="36">
        <v>43082</v>
      </c>
      <c r="S11" s="150" t="s">
        <v>145</v>
      </c>
      <c r="T11" s="146" t="s">
        <v>303</v>
      </c>
      <c r="U11" s="39" t="s">
        <v>200</v>
      </c>
      <c r="V11" s="39"/>
      <c r="W11" s="147">
        <v>43208</v>
      </c>
      <c r="X11" s="147">
        <v>43175</v>
      </c>
      <c r="Y11" s="148" t="s">
        <v>334</v>
      </c>
      <c r="Z11" s="146" t="s">
        <v>249</v>
      </c>
      <c r="AA11" s="110">
        <v>296317</v>
      </c>
      <c r="AB11" s="110">
        <v>296317</v>
      </c>
      <c r="AC11" s="147">
        <v>43294</v>
      </c>
      <c r="AD11" s="36">
        <v>43263</v>
      </c>
      <c r="AF11" s="269" t="s">
        <v>570</v>
      </c>
      <c r="AG11" s="270"/>
      <c r="AH11" s="71" t="s">
        <v>381</v>
      </c>
      <c r="AI11" s="209"/>
      <c r="AJ11" s="257">
        <v>43434</v>
      </c>
    </row>
    <row r="12" spans="1:38" s="71" customFormat="1" ht="23.4" x14ac:dyDescent="0.45">
      <c r="J12" s="117"/>
      <c r="K12" s="117"/>
      <c r="L12" s="117"/>
      <c r="M12" s="117"/>
      <c r="N12" s="33" t="s">
        <v>144</v>
      </c>
      <c r="O12" s="34" t="s">
        <v>258</v>
      </c>
      <c r="P12" s="34"/>
      <c r="Q12" s="35">
        <v>43130</v>
      </c>
      <c r="R12" s="36">
        <v>43083</v>
      </c>
      <c r="S12" s="150"/>
      <c r="T12" s="146" t="s">
        <v>131</v>
      </c>
      <c r="U12" s="39"/>
      <c r="V12" s="110" t="s">
        <v>133</v>
      </c>
      <c r="W12" s="147"/>
      <c r="X12" s="147">
        <v>43242</v>
      </c>
      <c r="Y12" s="149" t="s">
        <v>362</v>
      </c>
      <c r="Z12" s="146" t="s">
        <v>249</v>
      </c>
      <c r="AA12" s="110">
        <v>296326</v>
      </c>
      <c r="AB12" s="110">
        <v>296326</v>
      </c>
      <c r="AC12" s="147">
        <v>43286</v>
      </c>
      <c r="AD12" s="36">
        <v>43263</v>
      </c>
      <c r="AF12" s="269" t="s">
        <v>179</v>
      </c>
      <c r="AG12" s="270"/>
      <c r="AH12" s="71" t="s">
        <v>382</v>
      </c>
      <c r="AI12" s="209"/>
      <c r="AJ12" s="258">
        <v>43420</v>
      </c>
    </row>
    <row r="13" spans="1:38" s="71" customFormat="1" ht="23.4" x14ac:dyDescent="0.45">
      <c r="J13" s="117"/>
      <c r="K13" s="117"/>
      <c r="L13" s="117"/>
      <c r="M13" s="117"/>
      <c r="N13" s="33" t="s">
        <v>144</v>
      </c>
      <c r="O13" s="34" t="s">
        <v>259</v>
      </c>
      <c r="P13" s="34"/>
      <c r="Q13" s="35">
        <v>43151</v>
      </c>
      <c r="R13" s="36">
        <v>43083</v>
      </c>
      <c r="S13" s="150" t="s">
        <v>145</v>
      </c>
      <c r="T13" s="146" t="s">
        <v>131</v>
      </c>
      <c r="U13" s="39"/>
      <c r="V13" s="110" t="s">
        <v>363</v>
      </c>
      <c r="W13" s="147"/>
      <c r="X13" s="147">
        <v>43242</v>
      </c>
      <c r="Y13" s="149" t="s">
        <v>362</v>
      </c>
      <c r="Z13" s="146" t="s">
        <v>249</v>
      </c>
      <c r="AA13" s="110">
        <v>296328</v>
      </c>
      <c r="AB13" s="110">
        <v>296328</v>
      </c>
      <c r="AC13" s="147">
        <v>43284</v>
      </c>
      <c r="AD13" s="36">
        <v>43263</v>
      </c>
      <c r="AF13" s="269" t="s">
        <v>165</v>
      </c>
      <c r="AG13" s="270" t="s">
        <v>499</v>
      </c>
      <c r="AI13" s="209">
        <v>43375</v>
      </c>
      <c r="AJ13" s="256"/>
      <c r="AK13" s="118"/>
    </row>
    <row r="14" spans="1:38" s="71" customFormat="1" ht="23.4" x14ac:dyDescent="0.45">
      <c r="J14" s="117"/>
      <c r="K14" s="117"/>
      <c r="L14" s="117"/>
      <c r="M14" s="117"/>
      <c r="N14" s="33" t="s">
        <v>165</v>
      </c>
      <c r="O14" s="39" t="s">
        <v>166</v>
      </c>
      <c r="P14" s="39" t="s">
        <v>166</v>
      </c>
      <c r="Q14" s="40">
        <v>43181</v>
      </c>
      <c r="R14" s="36">
        <v>43150</v>
      </c>
      <c r="S14" s="150" t="s">
        <v>145</v>
      </c>
      <c r="T14" s="146" t="s">
        <v>179</v>
      </c>
      <c r="U14" s="39" t="s">
        <v>180</v>
      </c>
      <c r="V14" s="110" t="s">
        <v>180</v>
      </c>
      <c r="W14" s="147">
        <v>43269</v>
      </c>
      <c r="X14" s="36">
        <v>43231</v>
      </c>
      <c r="Y14" s="149" t="s">
        <v>377</v>
      </c>
      <c r="Z14" s="146" t="s">
        <v>249</v>
      </c>
      <c r="AA14" s="110">
        <v>296349</v>
      </c>
      <c r="AB14" s="110">
        <v>296349</v>
      </c>
      <c r="AC14" s="147">
        <v>43299</v>
      </c>
      <c r="AD14" s="36">
        <v>43263</v>
      </c>
      <c r="AF14" s="269" t="s">
        <v>165</v>
      </c>
      <c r="AG14" s="270"/>
      <c r="AH14" s="71" t="s">
        <v>460</v>
      </c>
      <c r="AI14" s="209"/>
      <c r="AJ14" s="257">
        <v>43434</v>
      </c>
      <c r="AK14" s="118"/>
      <c r="AL14" s="118"/>
    </row>
    <row r="15" spans="1:38" s="71" customFormat="1" ht="23.4" x14ac:dyDescent="0.45">
      <c r="J15" s="117"/>
      <c r="K15" s="117"/>
      <c r="L15" s="117"/>
      <c r="M15" s="117"/>
      <c r="N15" s="33" t="s">
        <v>165</v>
      </c>
      <c r="O15" s="39"/>
      <c r="P15" s="39" t="s">
        <v>167</v>
      </c>
      <c r="Q15" s="40">
        <v>43223</v>
      </c>
      <c r="R15" s="36">
        <v>43181</v>
      </c>
      <c r="S15" s="150" t="s">
        <v>266</v>
      </c>
      <c r="T15" s="146" t="s">
        <v>165</v>
      </c>
      <c r="U15" s="39" t="s">
        <v>167</v>
      </c>
      <c r="V15" s="110"/>
      <c r="W15" s="147">
        <v>43227</v>
      </c>
      <c r="X15" s="36">
        <v>43181</v>
      </c>
      <c r="Y15" s="149" t="s">
        <v>378</v>
      </c>
      <c r="Z15" s="146" t="s">
        <v>249</v>
      </c>
      <c r="AA15" s="110">
        <v>296350</v>
      </c>
      <c r="AB15" s="110">
        <v>296350</v>
      </c>
      <c r="AC15" s="147">
        <v>43304</v>
      </c>
      <c r="AD15" s="36">
        <v>43263</v>
      </c>
      <c r="AF15" s="269" t="s">
        <v>165</v>
      </c>
      <c r="AG15" s="270"/>
      <c r="AH15" s="71" t="s">
        <v>466</v>
      </c>
      <c r="AI15" s="209"/>
      <c r="AJ15" s="257">
        <v>43434</v>
      </c>
      <c r="AL15" s="118"/>
    </row>
    <row r="16" spans="1:38" s="71" customFormat="1" ht="23.4" x14ac:dyDescent="0.45">
      <c r="J16" s="117"/>
      <c r="K16" s="117"/>
      <c r="L16" s="117"/>
      <c r="M16" s="117"/>
      <c r="N16" s="33" t="s">
        <v>165</v>
      </c>
      <c r="O16" s="39"/>
      <c r="P16" s="39" t="s">
        <v>168</v>
      </c>
      <c r="Q16" s="35"/>
      <c r="R16" s="36">
        <v>43181</v>
      </c>
      <c r="S16" s="150" t="s">
        <v>266</v>
      </c>
      <c r="T16" s="146" t="s">
        <v>165</v>
      </c>
      <c r="U16" s="39" t="s">
        <v>168</v>
      </c>
      <c r="V16" s="110"/>
      <c r="W16" s="147">
        <v>43238</v>
      </c>
      <c r="X16" s="36">
        <v>43181</v>
      </c>
      <c r="Y16" s="149" t="s">
        <v>378</v>
      </c>
      <c r="Z16" s="146" t="s">
        <v>249</v>
      </c>
      <c r="AA16" s="110">
        <v>296375</v>
      </c>
      <c r="AB16" s="110">
        <v>296375</v>
      </c>
      <c r="AC16" s="147">
        <v>43294</v>
      </c>
      <c r="AD16" s="36">
        <v>43263</v>
      </c>
      <c r="AF16" s="269" t="s">
        <v>165</v>
      </c>
      <c r="AG16" s="270"/>
      <c r="AH16" s="71" t="s">
        <v>492</v>
      </c>
      <c r="AI16" s="209"/>
      <c r="AJ16" s="257">
        <v>43434</v>
      </c>
      <c r="AL16" s="118"/>
    </row>
    <row r="17" spans="8:38" s="71" customFormat="1" ht="23.4" x14ac:dyDescent="0.45">
      <c r="J17" s="117"/>
      <c r="K17" s="117"/>
      <c r="L17" s="117"/>
      <c r="M17" s="117"/>
      <c r="N17" s="33" t="s">
        <v>186</v>
      </c>
      <c r="O17" s="39" t="s">
        <v>193</v>
      </c>
      <c r="P17" s="39"/>
      <c r="Q17" s="35"/>
      <c r="R17" s="36">
        <v>43070</v>
      </c>
      <c r="S17" s="150" t="s">
        <v>145</v>
      </c>
      <c r="T17" s="146" t="s">
        <v>165</v>
      </c>
      <c r="U17" s="39"/>
      <c r="V17" s="110" t="s">
        <v>181</v>
      </c>
      <c r="W17" s="147"/>
      <c r="X17" s="36">
        <v>43266</v>
      </c>
      <c r="Y17" s="149" t="s">
        <v>379</v>
      </c>
      <c r="Z17" s="146" t="s">
        <v>249</v>
      </c>
      <c r="AA17" s="39"/>
      <c r="AB17" s="110">
        <v>296378</v>
      </c>
      <c r="AC17" s="147"/>
      <c r="AD17" s="36">
        <v>43263</v>
      </c>
      <c r="AF17" s="270" t="s">
        <v>144</v>
      </c>
      <c r="AG17" s="271" t="s">
        <v>501</v>
      </c>
      <c r="AH17" s="71" t="s">
        <v>501</v>
      </c>
      <c r="AI17" s="209">
        <v>43431</v>
      </c>
      <c r="AJ17" s="258">
        <v>43385</v>
      </c>
      <c r="AK17" s="118"/>
      <c r="AL17" s="118"/>
    </row>
    <row r="18" spans="8:38" s="71" customFormat="1" ht="23.4" x14ac:dyDescent="0.45">
      <c r="J18" s="117"/>
      <c r="K18" s="117"/>
      <c r="L18" s="117"/>
      <c r="M18" s="117"/>
      <c r="N18" s="33" t="s">
        <v>186</v>
      </c>
      <c r="O18" s="39"/>
      <c r="P18" s="39" t="s">
        <v>194</v>
      </c>
      <c r="Q18" s="35"/>
      <c r="R18" s="36">
        <v>43171</v>
      </c>
      <c r="S18" s="150" t="s">
        <v>266</v>
      </c>
      <c r="T18" s="146" t="s">
        <v>160</v>
      </c>
      <c r="U18" s="39" t="s">
        <v>265</v>
      </c>
      <c r="V18" s="39"/>
      <c r="W18" s="147">
        <v>43222</v>
      </c>
      <c r="X18" s="36">
        <v>43180</v>
      </c>
      <c r="Y18" s="149" t="s">
        <v>377</v>
      </c>
      <c r="Z18" s="146" t="s">
        <v>249</v>
      </c>
      <c r="AA18" s="110">
        <v>296379</v>
      </c>
      <c r="AB18" s="110">
        <v>296379</v>
      </c>
      <c r="AC18" s="147">
        <v>43293</v>
      </c>
      <c r="AD18" s="36">
        <v>43263</v>
      </c>
      <c r="AF18" s="270" t="s">
        <v>144</v>
      </c>
      <c r="AG18" s="271" t="s">
        <v>502</v>
      </c>
      <c r="AH18" s="71" t="s">
        <v>502</v>
      </c>
      <c r="AI18" s="209">
        <v>43431</v>
      </c>
      <c r="AJ18" s="258">
        <v>43385</v>
      </c>
      <c r="AK18" s="118"/>
      <c r="AL18" s="118"/>
    </row>
    <row r="19" spans="8:38" s="71" customFormat="1" ht="23.4" x14ac:dyDescent="0.45">
      <c r="J19" s="117"/>
      <c r="K19" s="117"/>
      <c r="L19" s="117"/>
      <c r="M19" s="117"/>
      <c r="N19" s="33" t="s">
        <v>195</v>
      </c>
      <c r="O19" s="39" t="s">
        <v>202</v>
      </c>
      <c r="P19" s="39" t="s">
        <v>202</v>
      </c>
      <c r="Q19" s="35">
        <v>43161</v>
      </c>
      <c r="R19" s="36">
        <v>43129</v>
      </c>
      <c r="S19" s="150" t="s">
        <v>145</v>
      </c>
      <c r="T19" s="146" t="s">
        <v>164</v>
      </c>
      <c r="U19" s="39" t="s">
        <v>391</v>
      </c>
      <c r="V19" s="39" t="s">
        <v>391</v>
      </c>
      <c r="W19" s="147">
        <v>43271</v>
      </c>
      <c r="X19" s="36">
        <v>43228</v>
      </c>
      <c r="Y19" s="149" t="s">
        <v>377</v>
      </c>
      <c r="Z19" s="146" t="s">
        <v>249</v>
      </c>
      <c r="AA19" s="110">
        <v>296388</v>
      </c>
      <c r="AB19" s="110">
        <v>296388</v>
      </c>
      <c r="AC19" s="147">
        <v>43284</v>
      </c>
      <c r="AD19" s="36">
        <v>43263</v>
      </c>
      <c r="AF19" s="71" t="s">
        <v>144</v>
      </c>
      <c r="AH19" s="71" t="s">
        <v>632</v>
      </c>
      <c r="AJ19" s="258">
        <v>43434</v>
      </c>
      <c r="AL19" s="118"/>
    </row>
    <row r="20" spans="8:38" s="71" customFormat="1" ht="23.4" x14ac:dyDescent="0.45">
      <c r="J20" s="117"/>
      <c r="K20" s="117"/>
      <c r="L20" s="117"/>
      <c r="M20" s="117"/>
      <c r="N20" s="33" t="s">
        <v>249</v>
      </c>
      <c r="O20" s="39">
        <v>292533</v>
      </c>
      <c r="P20" s="39"/>
      <c r="Q20" s="35">
        <v>43110</v>
      </c>
      <c r="R20" s="36">
        <v>43056</v>
      </c>
      <c r="S20" s="150" t="s">
        <v>145</v>
      </c>
      <c r="T20" s="146" t="s">
        <v>249</v>
      </c>
      <c r="U20" s="39">
        <v>296327</v>
      </c>
      <c r="V20" s="110">
        <v>296327</v>
      </c>
      <c r="W20" s="147">
        <v>43245</v>
      </c>
      <c r="X20" s="36">
        <v>43210</v>
      </c>
      <c r="Y20" s="149" t="e">
        <f>VLOOKUP(V20,'Metas 2018Actividad 1.3'!$U$65:$V$95,2,0)</f>
        <v>#N/A</v>
      </c>
      <c r="Z20" s="146" t="s">
        <v>249</v>
      </c>
      <c r="AA20" s="109">
        <v>296390</v>
      </c>
      <c r="AB20" s="110">
        <v>296390</v>
      </c>
      <c r="AC20" s="147">
        <v>43280</v>
      </c>
      <c r="AD20" s="36">
        <v>43263</v>
      </c>
      <c r="AF20" s="71" t="s">
        <v>573</v>
      </c>
      <c r="AH20" s="71" t="s">
        <v>503</v>
      </c>
      <c r="AJ20" s="258">
        <v>43388</v>
      </c>
    </row>
    <row r="21" spans="8:38" s="71" customFormat="1" ht="23.4" x14ac:dyDescent="0.45">
      <c r="H21" s="117"/>
      <c r="I21" s="117"/>
      <c r="J21" s="117"/>
      <c r="K21" s="117"/>
      <c r="L21" s="117"/>
      <c r="M21" s="117"/>
      <c r="N21" s="33" t="s">
        <v>249</v>
      </c>
      <c r="O21" s="39">
        <v>292545</v>
      </c>
      <c r="P21" s="39"/>
      <c r="Q21" s="35">
        <v>43126</v>
      </c>
      <c r="R21" s="36">
        <v>43056</v>
      </c>
      <c r="S21" s="150" t="s">
        <v>145</v>
      </c>
      <c r="T21" s="146" t="s">
        <v>249</v>
      </c>
      <c r="U21" s="39">
        <v>296329</v>
      </c>
      <c r="V21" s="110">
        <v>296329</v>
      </c>
      <c r="W21" s="147">
        <v>43249</v>
      </c>
      <c r="X21" s="36">
        <v>43210</v>
      </c>
      <c r="Y21" s="149" t="e">
        <f>VLOOKUP(V21,'Metas 2018Actividad 1.3'!$U$65:$V$95,2,0)</f>
        <v>#N/A</v>
      </c>
      <c r="Z21" s="146" t="s">
        <v>249</v>
      </c>
      <c r="AA21" s="110">
        <v>296404</v>
      </c>
      <c r="AB21" s="110">
        <v>296404</v>
      </c>
      <c r="AC21" s="147">
        <v>43301</v>
      </c>
      <c r="AD21" s="36">
        <v>43263</v>
      </c>
      <c r="AF21" s="71" t="s">
        <v>573</v>
      </c>
      <c r="AH21" s="71" t="s">
        <v>504</v>
      </c>
      <c r="AJ21" s="258">
        <v>43388</v>
      </c>
    </row>
    <row r="22" spans="8:38" s="71" customFormat="1" ht="23.4" x14ac:dyDescent="0.45">
      <c r="H22" s="117"/>
      <c r="I22" s="117"/>
      <c r="J22" s="117"/>
      <c r="K22" s="117"/>
      <c r="L22" s="117"/>
      <c r="M22" s="117"/>
      <c r="N22" s="33" t="s">
        <v>249</v>
      </c>
      <c r="O22" s="39">
        <v>292474</v>
      </c>
      <c r="P22" s="39"/>
      <c r="Q22" s="35">
        <v>43130</v>
      </c>
      <c r="R22" s="36">
        <v>43056</v>
      </c>
      <c r="S22" s="150" t="s">
        <v>145</v>
      </c>
      <c r="T22" s="146" t="s">
        <v>249</v>
      </c>
      <c r="U22" s="39">
        <v>296331</v>
      </c>
      <c r="V22" s="110">
        <v>296331</v>
      </c>
      <c r="W22" s="147">
        <v>43245</v>
      </c>
      <c r="X22" s="36">
        <v>43210</v>
      </c>
      <c r="Y22" s="149" t="e">
        <f>VLOOKUP(V22,'Metas 2018Actividad 1.3'!$U$65:$V$95,2,0)</f>
        <v>#N/A</v>
      </c>
      <c r="Z22" s="146" t="s">
        <v>249</v>
      </c>
      <c r="AA22" s="110">
        <v>296420</v>
      </c>
      <c r="AB22" s="110">
        <v>296420</v>
      </c>
      <c r="AC22" s="147">
        <v>43286</v>
      </c>
      <c r="AD22" s="36">
        <v>43263</v>
      </c>
      <c r="AF22" s="71" t="s">
        <v>573</v>
      </c>
      <c r="AH22" s="71" t="s">
        <v>505</v>
      </c>
      <c r="AJ22" s="258">
        <v>43388</v>
      </c>
    </row>
    <row r="23" spans="8:38" s="71" customFormat="1" ht="23.4" x14ac:dyDescent="0.45">
      <c r="H23" s="117"/>
      <c r="I23" s="117"/>
      <c r="J23" s="117"/>
      <c r="K23" s="117"/>
      <c r="L23" s="117"/>
      <c r="M23" s="117"/>
      <c r="N23" s="33" t="s">
        <v>249</v>
      </c>
      <c r="O23" s="39">
        <v>292518</v>
      </c>
      <c r="P23" s="39"/>
      <c r="Q23" s="35">
        <v>43159</v>
      </c>
      <c r="R23" s="36">
        <v>43056</v>
      </c>
      <c r="S23" s="150" t="s">
        <v>145</v>
      </c>
      <c r="T23" s="146" t="s">
        <v>249</v>
      </c>
      <c r="U23" s="39">
        <v>296335</v>
      </c>
      <c r="V23" s="110">
        <v>296335</v>
      </c>
      <c r="W23" s="147">
        <v>43249</v>
      </c>
      <c r="X23" s="36">
        <v>43210</v>
      </c>
      <c r="Y23" s="149" t="e">
        <f>VLOOKUP(V23,'Metas 2018Actividad 1.3'!$U$65:$V$95,2,0)</f>
        <v>#N/A</v>
      </c>
      <c r="Z23" s="146" t="s">
        <v>249</v>
      </c>
      <c r="AA23" s="110">
        <v>296422</v>
      </c>
      <c r="AB23" s="110">
        <v>296422</v>
      </c>
      <c r="AC23" s="147">
        <v>43306</v>
      </c>
      <c r="AD23" s="36">
        <v>43263</v>
      </c>
      <c r="AF23" s="71" t="s">
        <v>146</v>
      </c>
      <c r="AH23" s="71" t="s">
        <v>666</v>
      </c>
      <c r="AJ23" s="258">
        <v>43434</v>
      </c>
    </row>
    <row r="24" spans="8:38" s="71" customFormat="1" ht="23.4" x14ac:dyDescent="0.45">
      <c r="H24" s="117"/>
      <c r="I24" s="117"/>
      <c r="J24" s="117"/>
      <c r="K24" s="117"/>
      <c r="L24" s="117"/>
      <c r="M24" s="117"/>
      <c r="N24" s="33" t="s">
        <v>195</v>
      </c>
      <c r="O24" s="39"/>
      <c r="P24" s="39" t="s">
        <v>262</v>
      </c>
      <c r="Q24" s="35"/>
      <c r="R24" s="36">
        <v>43129</v>
      </c>
      <c r="S24" s="150" t="s">
        <v>266</v>
      </c>
      <c r="T24" s="146" t="s">
        <v>249</v>
      </c>
      <c r="U24" s="39">
        <v>296348</v>
      </c>
      <c r="V24" s="110">
        <v>296348</v>
      </c>
      <c r="W24" s="147">
        <v>43249</v>
      </c>
      <c r="X24" s="36">
        <v>43210</v>
      </c>
      <c r="Y24" s="149" t="e">
        <f>VLOOKUP(V24,'Metas 2018Actividad 1.3'!$U$65:$V$95,2,0)</f>
        <v>#N/A</v>
      </c>
      <c r="Z24" s="146" t="s">
        <v>249</v>
      </c>
      <c r="AA24" s="110">
        <v>296429</v>
      </c>
      <c r="AB24" s="110">
        <v>296429</v>
      </c>
      <c r="AC24" s="147">
        <v>43284</v>
      </c>
      <c r="AD24" s="36">
        <v>43263</v>
      </c>
      <c r="AF24" s="71" t="s">
        <v>146</v>
      </c>
      <c r="AH24" s="71" t="s">
        <v>667</v>
      </c>
      <c r="AJ24" s="258">
        <v>43434</v>
      </c>
    </row>
    <row r="25" spans="8:38" s="71" customFormat="1" ht="23.4" x14ac:dyDescent="0.45">
      <c r="H25" s="117"/>
      <c r="I25" s="117"/>
      <c r="J25" s="117"/>
      <c r="K25" s="117"/>
      <c r="L25" s="117"/>
      <c r="M25" s="117"/>
      <c r="N25" s="33" t="s">
        <v>192</v>
      </c>
      <c r="O25" s="39"/>
      <c r="P25" s="39" t="s">
        <v>200</v>
      </c>
      <c r="Q25" s="35"/>
      <c r="R25" s="36">
        <v>43175</v>
      </c>
      <c r="S25" s="150" t="s">
        <v>266</v>
      </c>
      <c r="T25" s="146" t="s">
        <v>249</v>
      </c>
      <c r="U25" s="39">
        <v>296351</v>
      </c>
      <c r="V25" s="110">
        <v>296351</v>
      </c>
      <c r="W25" s="147">
        <v>43249</v>
      </c>
      <c r="X25" s="36">
        <v>43210</v>
      </c>
      <c r="Y25" s="149" t="e">
        <f>VLOOKUP(V25,'Metas 2018Actividad 1.3'!$U$65:$V$95,2,0)</f>
        <v>#N/A</v>
      </c>
      <c r="Z25" s="146" t="s">
        <v>249</v>
      </c>
      <c r="AA25" s="110">
        <v>296433</v>
      </c>
      <c r="AB25" s="110">
        <v>296433</v>
      </c>
      <c r="AC25" s="147">
        <v>43286</v>
      </c>
      <c r="AD25" s="36">
        <v>43263</v>
      </c>
      <c r="AF25" s="71" t="s">
        <v>571</v>
      </c>
      <c r="AH25" s="71" t="s">
        <v>760</v>
      </c>
      <c r="AJ25" s="258">
        <v>43390</v>
      </c>
    </row>
    <row r="26" spans="8:38" s="71" customFormat="1" ht="23.4" x14ac:dyDescent="0.45">
      <c r="H26" s="117"/>
      <c r="I26" s="117"/>
      <c r="J26" s="117"/>
      <c r="K26" s="117"/>
      <c r="L26" s="117"/>
      <c r="M26" s="117"/>
      <c r="N26" s="33" t="s">
        <v>256</v>
      </c>
      <c r="O26" s="39"/>
      <c r="P26" s="39" t="s">
        <v>155</v>
      </c>
      <c r="Q26" s="35"/>
      <c r="R26" s="36">
        <v>43165</v>
      </c>
      <c r="S26" s="150" t="s">
        <v>266</v>
      </c>
      <c r="T26" s="146" t="s">
        <v>249</v>
      </c>
      <c r="U26" s="39">
        <v>296352</v>
      </c>
      <c r="V26" s="110">
        <v>296352</v>
      </c>
      <c r="W26" s="147">
        <v>43249</v>
      </c>
      <c r="X26" s="36">
        <v>43210</v>
      </c>
      <c r="Y26" s="149" t="e">
        <f>VLOOKUP(V26,'Metas 2018Actividad 1.3'!$U$65:$V$95,2,0)</f>
        <v>#N/A</v>
      </c>
      <c r="Z26" s="146" t="s">
        <v>249</v>
      </c>
      <c r="AA26" s="110">
        <v>296440</v>
      </c>
      <c r="AB26" s="110">
        <v>296440</v>
      </c>
      <c r="AC26" s="147">
        <v>43290</v>
      </c>
      <c r="AD26" s="36">
        <v>43263</v>
      </c>
      <c r="AF26" s="71" t="s">
        <v>230</v>
      </c>
      <c r="AG26" s="71" t="s">
        <v>627</v>
      </c>
      <c r="AH26" s="71" t="s">
        <v>627</v>
      </c>
      <c r="AI26" s="209">
        <v>43433</v>
      </c>
      <c r="AJ26" s="258">
        <v>43424</v>
      </c>
    </row>
    <row r="27" spans="8:38" s="71" customFormat="1" ht="23.4" x14ac:dyDescent="0.45">
      <c r="H27" s="117"/>
      <c r="I27" s="117"/>
      <c r="J27" s="117"/>
      <c r="K27" s="117"/>
      <c r="L27" s="117"/>
      <c r="M27" s="117"/>
      <c r="N27" s="33" t="s">
        <v>149</v>
      </c>
      <c r="O27" s="39"/>
      <c r="P27" s="39" t="s">
        <v>265</v>
      </c>
      <c r="Q27" s="35"/>
      <c r="R27" s="36">
        <v>43180</v>
      </c>
      <c r="S27" s="150" t="s">
        <v>266</v>
      </c>
      <c r="T27" s="146" t="s">
        <v>249</v>
      </c>
      <c r="U27" s="39">
        <v>296353</v>
      </c>
      <c r="V27" s="110">
        <v>296353</v>
      </c>
      <c r="W27" s="147">
        <v>43251</v>
      </c>
      <c r="X27" s="36">
        <v>43210</v>
      </c>
      <c r="Y27" s="149" t="e">
        <f>VLOOKUP(V27,'Metas 2018Actividad 1.3'!$U$65:$V$95,2,0)</f>
        <v>#N/A</v>
      </c>
      <c r="Z27" s="146" t="s">
        <v>249</v>
      </c>
      <c r="AA27" s="110">
        <v>296448</v>
      </c>
      <c r="AB27" s="110">
        <v>296448</v>
      </c>
      <c r="AC27" s="147">
        <v>43301</v>
      </c>
      <c r="AD27" s="36">
        <v>43263</v>
      </c>
      <c r="AF27" s="71" t="s">
        <v>275</v>
      </c>
      <c r="AH27" s="71" t="s">
        <v>744</v>
      </c>
      <c r="AJ27" s="258">
        <v>43430</v>
      </c>
    </row>
    <row r="28" spans="8:38" s="71" customFormat="1" ht="23.4" x14ac:dyDescent="0.45">
      <c r="H28" s="117"/>
      <c r="I28" s="117"/>
      <c r="J28" s="117"/>
      <c r="K28" s="117"/>
      <c r="L28" s="117"/>
      <c r="M28" s="117"/>
      <c r="N28" s="33" t="s">
        <v>257</v>
      </c>
      <c r="O28" s="39"/>
      <c r="P28" s="39" t="s">
        <v>263</v>
      </c>
      <c r="Q28" s="36"/>
      <c r="R28" s="36">
        <v>43185</v>
      </c>
      <c r="S28" s="150" t="s">
        <v>266</v>
      </c>
      <c r="T28" s="146" t="s">
        <v>249</v>
      </c>
      <c r="U28" s="39">
        <v>296354</v>
      </c>
      <c r="V28" s="110">
        <v>296354</v>
      </c>
      <c r="W28" s="147">
        <v>43250</v>
      </c>
      <c r="X28" s="36">
        <v>43210</v>
      </c>
      <c r="Y28" s="149" t="e">
        <f>VLOOKUP(V28,'Metas 2018Actividad 1.3'!$U$65:$V$95,2,0)</f>
        <v>#N/A</v>
      </c>
      <c r="Z28" s="146" t="s">
        <v>249</v>
      </c>
      <c r="AA28" s="110">
        <v>296455</v>
      </c>
      <c r="AB28" s="110">
        <v>296455</v>
      </c>
      <c r="AC28" s="147">
        <v>43301</v>
      </c>
      <c r="AD28" s="36">
        <v>43263</v>
      </c>
      <c r="AF28" s="71" t="s">
        <v>231</v>
      </c>
      <c r="AG28" s="71" t="s">
        <v>411</v>
      </c>
      <c r="AI28" s="209">
        <v>43374</v>
      </c>
      <c r="AJ28" s="258">
        <v>43434</v>
      </c>
    </row>
    <row r="29" spans="8:38" s="71" customFormat="1" ht="23.4" x14ac:dyDescent="0.45">
      <c r="H29" s="117"/>
      <c r="I29" s="117"/>
      <c r="J29" s="117"/>
      <c r="K29" s="117"/>
      <c r="L29" s="117"/>
      <c r="M29" s="117"/>
      <c r="N29" s="33" t="s">
        <v>257</v>
      </c>
      <c r="O29" s="39"/>
      <c r="P29" s="39" t="s">
        <v>157</v>
      </c>
      <c r="Q29" s="35"/>
      <c r="R29" s="36">
        <v>43185</v>
      </c>
      <c r="S29" s="150" t="s">
        <v>266</v>
      </c>
      <c r="T29" s="146" t="s">
        <v>249</v>
      </c>
      <c r="U29" s="39">
        <v>296355</v>
      </c>
      <c r="V29" s="110">
        <v>296355</v>
      </c>
      <c r="W29" s="147">
        <v>43245</v>
      </c>
      <c r="X29" s="36">
        <v>43210</v>
      </c>
      <c r="Y29" s="149" t="e">
        <f>VLOOKUP(V29,'Metas 2018Actividad 1.3'!$U$65:$V$95,2,0)</f>
        <v>#N/A</v>
      </c>
      <c r="Z29" s="146" t="s">
        <v>249</v>
      </c>
      <c r="AA29" s="110">
        <v>296458</v>
      </c>
      <c r="AB29" s="110">
        <v>296458</v>
      </c>
      <c r="AC29" s="147">
        <v>43299</v>
      </c>
      <c r="AD29" s="36">
        <v>43263</v>
      </c>
      <c r="AF29" s="71" t="s">
        <v>231</v>
      </c>
      <c r="AG29" s="71" t="s">
        <v>412</v>
      </c>
      <c r="AI29" s="209">
        <v>43389</v>
      </c>
      <c r="AJ29" s="258">
        <v>43434</v>
      </c>
    </row>
    <row r="30" spans="8:38" s="71" customFormat="1" ht="23.4" x14ac:dyDescent="0.45">
      <c r="H30" s="117"/>
      <c r="I30" s="117"/>
      <c r="J30" s="117"/>
      <c r="K30" s="117"/>
      <c r="L30" s="117"/>
      <c r="M30" s="117"/>
      <c r="N30" s="33" t="s">
        <v>257</v>
      </c>
      <c r="O30" s="39"/>
      <c r="P30" s="39" t="s">
        <v>264</v>
      </c>
      <c r="Q30" s="35"/>
      <c r="R30" s="36">
        <v>43185</v>
      </c>
      <c r="S30" s="150" t="s">
        <v>266</v>
      </c>
      <c r="T30" s="146" t="s">
        <v>249</v>
      </c>
      <c r="U30" s="39">
        <v>296356</v>
      </c>
      <c r="V30" s="110">
        <v>296356</v>
      </c>
      <c r="W30" s="147">
        <v>43249</v>
      </c>
      <c r="X30" s="36">
        <v>43210</v>
      </c>
      <c r="Y30" s="149" t="e">
        <f>VLOOKUP(V30,'Metas 2018Actividad 1.3'!$U$65:$V$95,2,0)</f>
        <v>#N/A</v>
      </c>
      <c r="Z30" s="146" t="s">
        <v>249</v>
      </c>
      <c r="AA30" s="110">
        <v>296460</v>
      </c>
      <c r="AB30" s="110">
        <v>296460</v>
      </c>
      <c r="AC30" s="147">
        <v>43299</v>
      </c>
      <c r="AD30" s="36">
        <v>43263</v>
      </c>
      <c r="AF30" s="71" t="s">
        <v>231</v>
      </c>
      <c r="AG30" s="71" t="s">
        <v>416</v>
      </c>
      <c r="AI30" s="209">
        <v>43376</v>
      </c>
      <c r="AJ30" s="256"/>
    </row>
    <row r="31" spans="8:38" s="71" customFormat="1" ht="23.4" x14ac:dyDescent="0.45">
      <c r="H31" s="117"/>
      <c r="I31" s="117"/>
      <c r="J31" s="117"/>
      <c r="K31" s="117"/>
      <c r="L31" s="117"/>
      <c r="M31" s="117"/>
      <c r="N31" s="33" t="s">
        <v>257</v>
      </c>
      <c r="O31" s="39"/>
      <c r="P31" s="39" t="s">
        <v>159</v>
      </c>
      <c r="Q31" s="35"/>
      <c r="R31" s="36">
        <v>43185</v>
      </c>
      <c r="S31" s="150" t="s">
        <v>266</v>
      </c>
      <c r="T31" s="146" t="s">
        <v>249</v>
      </c>
      <c r="U31" s="39">
        <v>296358</v>
      </c>
      <c r="V31" s="110">
        <v>296358</v>
      </c>
      <c r="W31" s="147">
        <v>43249</v>
      </c>
      <c r="X31" s="36">
        <v>43210</v>
      </c>
      <c r="Y31" s="149" t="e">
        <f>VLOOKUP(V31,'Metas 2018Actividad 1.3'!$U$65:$V$95,2,0)</f>
        <v>#N/A</v>
      </c>
      <c r="Z31" s="146" t="s">
        <v>249</v>
      </c>
      <c r="AA31" s="110">
        <v>296462</v>
      </c>
      <c r="AB31" s="110">
        <v>296462</v>
      </c>
      <c r="AC31" s="147">
        <v>43284</v>
      </c>
      <c r="AD31" s="36">
        <v>43263</v>
      </c>
      <c r="AF31" s="71" t="s">
        <v>231</v>
      </c>
      <c r="AG31" s="71" t="s">
        <v>418</v>
      </c>
      <c r="AI31" s="209">
        <v>43382</v>
      </c>
      <c r="AJ31" s="256"/>
      <c r="AK31" s="121"/>
    </row>
    <row r="32" spans="8:38" s="71" customFormat="1" ht="23.4" x14ac:dyDescent="0.45">
      <c r="H32" s="117"/>
      <c r="I32" s="117"/>
      <c r="J32" s="117"/>
      <c r="K32" s="117"/>
      <c r="L32" s="117"/>
      <c r="M32" s="117"/>
      <c r="N32" s="33" t="s">
        <v>260</v>
      </c>
      <c r="O32" s="39" t="s">
        <v>261</v>
      </c>
      <c r="P32" s="39"/>
      <c r="Q32" s="35">
        <v>43102</v>
      </c>
      <c r="R32" s="36">
        <v>42917</v>
      </c>
      <c r="S32" s="150" t="s">
        <v>145</v>
      </c>
      <c r="T32" s="146" t="s">
        <v>249</v>
      </c>
      <c r="U32" s="39">
        <v>296361</v>
      </c>
      <c r="V32" s="110">
        <v>296361</v>
      </c>
      <c r="W32" s="147">
        <v>43243</v>
      </c>
      <c r="X32" s="36">
        <v>43210</v>
      </c>
      <c r="Y32" s="149" t="e">
        <f>VLOOKUP(V32,'Metas 2018Actividad 1.3'!$U$65:$V$95,2,0)</f>
        <v>#N/A</v>
      </c>
      <c r="Z32" s="146" t="s">
        <v>249</v>
      </c>
      <c r="AA32" s="110">
        <v>296463</v>
      </c>
      <c r="AB32" s="110">
        <v>296463</v>
      </c>
      <c r="AC32" s="147">
        <v>43284</v>
      </c>
      <c r="AD32" s="36">
        <v>43263</v>
      </c>
      <c r="AF32" s="71" t="s">
        <v>231</v>
      </c>
      <c r="AG32" s="71" t="s">
        <v>420</v>
      </c>
      <c r="AI32" s="209">
        <v>43381</v>
      </c>
      <c r="AJ32" s="256"/>
      <c r="AK32" s="121"/>
    </row>
    <row r="33" spans="8:37" s="71" customFormat="1" ht="23.4" x14ac:dyDescent="0.45">
      <c r="H33" s="117"/>
      <c r="I33" s="117"/>
      <c r="J33" s="117"/>
      <c r="K33" s="117"/>
      <c r="L33" s="117"/>
      <c r="M33" s="117"/>
      <c r="T33" s="146" t="s">
        <v>249</v>
      </c>
      <c r="U33" s="39">
        <v>296367</v>
      </c>
      <c r="V33" s="110">
        <v>296367</v>
      </c>
      <c r="W33" s="147">
        <v>43249</v>
      </c>
      <c r="X33" s="36">
        <v>43210</v>
      </c>
      <c r="Y33" s="149" t="e">
        <f>VLOOKUP(V33,'Metas 2018Actividad 1.3'!$U$65:$V$95,2,0)</f>
        <v>#N/A</v>
      </c>
      <c r="Z33" s="146" t="s">
        <v>249</v>
      </c>
      <c r="AA33" s="110">
        <v>296464</v>
      </c>
      <c r="AB33" s="110">
        <v>296464</v>
      </c>
      <c r="AC33" s="147">
        <v>43306</v>
      </c>
      <c r="AD33" s="36">
        <v>43263</v>
      </c>
      <c r="AF33" s="71" t="s">
        <v>231</v>
      </c>
      <c r="AH33" s="71" t="s">
        <v>752</v>
      </c>
      <c r="AI33" s="209"/>
      <c r="AJ33" s="256"/>
    </row>
    <row r="34" spans="8:37" s="71" customFormat="1" ht="23.4" x14ac:dyDescent="0.45">
      <c r="H34" s="117"/>
      <c r="I34" s="117"/>
      <c r="J34" s="117"/>
      <c r="K34" s="117"/>
      <c r="L34" s="117"/>
      <c r="M34" s="117"/>
      <c r="T34" s="146" t="s">
        <v>249</v>
      </c>
      <c r="U34" s="39">
        <v>296368</v>
      </c>
      <c r="V34" s="110">
        <v>296368</v>
      </c>
      <c r="W34" s="147">
        <v>43256</v>
      </c>
      <c r="X34" s="36">
        <v>43210</v>
      </c>
      <c r="Y34" s="149" t="e">
        <f>VLOOKUP(V34,'Metas 2018Actividad 1.3'!$U$65:$V$95,2,0)</f>
        <v>#N/A</v>
      </c>
      <c r="Z34" s="146" t="s">
        <v>249</v>
      </c>
      <c r="AA34" s="110">
        <v>296467</v>
      </c>
      <c r="AB34" s="110">
        <v>296467</v>
      </c>
      <c r="AC34" s="147">
        <v>43293</v>
      </c>
      <c r="AD34" s="36">
        <v>43263</v>
      </c>
      <c r="AF34" s="71" t="s">
        <v>231</v>
      </c>
      <c r="AH34" s="71" t="s">
        <v>754</v>
      </c>
      <c r="AI34" s="209"/>
      <c r="AJ34" s="256"/>
      <c r="AK34" s="121"/>
    </row>
    <row r="35" spans="8:37" s="71" customFormat="1" ht="23.4" x14ac:dyDescent="0.45">
      <c r="H35" s="117"/>
      <c r="I35" s="117"/>
      <c r="J35" s="117"/>
      <c r="K35" s="117"/>
      <c r="L35" s="117"/>
      <c r="M35" s="117"/>
      <c r="T35" s="146" t="s">
        <v>249</v>
      </c>
      <c r="U35" s="39">
        <v>296369</v>
      </c>
      <c r="V35" s="110">
        <v>296369</v>
      </c>
      <c r="W35" s="147">
        <v>43251</v>
      </c>
      <c r="X35" s="36">
        <v>43210</v>
      </c>
      <c r="Y35" s="149" t="e">
        <f>VLOOKUP(V35,'Metas 2018Actividad 1.3'!$U$65:$V$95,2,0)</f>
        <v>#N/A</v>
      </c>
      <c r="Z35" s="146" t="s">
        <v>249</v>
      </c>
      <c r="AA35" s="110">
        <v>296468</v>
      </c>
      <c r="AB35" s="110">
        <v>296468</v>
      </c>
      <c r="AC35" s="147">
        <v>43304</v>
      </c>
      <c r="AD35" s="36">
        <v>43263</v>
      </c>
      <c r="AF35" s="71" t="s">
        <v>232</v>
      </c>
      <c r="AG35" s="71" t="s">
        <v>764</v>
      </c>
      <c r="AH35" s="71" t="s">
        <v>764</v>
      </c>
      <c r="AI35" s="209">
        <v>43453</v>
      </c>
      <c r="AJ35" s="258">
        <v>43402</v>
      </c>
      <c r="AK35" s="121"/>
    </row>
    <row r="36" spans="8:37" s="71" customFormat="1" ht="23.4" x14ac:dyDescent="0.45">
      <c r="H36" s="117"/>
      <c r="I36" s="117"/>
      <c r="J36" s="117"/>
      <c r="K36" s="117"/>
      <c r="L36" s="117"/>
      <c r="M36" s="117"/>
      <c r="T36" s="146" t="s">
        <v>249</v>
      </c>
      <c r="U36" s="39">
        <v>296384</v>
      </c>
      <c r="V36" s="110">
        <v>296384</v>
      </c>
      <c r="W36" s="147">
        <v>43245</v>
      </c>
      <c r="X36" s="36">
        <v>43210</v>
      </c>
      <c r="Y36" s="149" t="e">
        <f>VLOOKUP(V36,'Metas 2018Actividad 1.3'!$U$65:$V$95,2,0)</f>
        <v>#N/A</v>
      </c>
      <c r="Z36" s="146" t="s">
        <v>249</v>
      </c>
      <c r="AA36" s="110">
        <v>296469</v>
      </c>
      <c r="AB36" s="110">
        <v>296469</v>
      </c>
      <c r="AC36" s="147">
        <v>43332</v>
      </c>
      <c r="AD36" s="36">
        <v>43263</v>
      </c>
      <c r="AF36" s="71" t="s">
        <v>232</v>
      </c>
      <c r="AG36" s="71" t="s">
        <v>765</v>
      </c>
      <c r="AH36" s="71" t="s">
        <v>765</v>
      </c>
      <c r="AI36" s="209">
        <v>43465</v>
      </c>
      <c r="AJ36" s="258">
        <v>43402</v>
      </c>
    </row>
    <row r="37" spans="8:37" s="71" customFormat="1" ht="23.4" x14ac:dyDescent="0.45">
      <c r="H37" s="117"/>
      <c r="I37" s="117"/>
      <c r="J37" s="117"/>
      <c r="K37" s="117"/>
      <c r="L37" s="117"/>
      <c r="M37" s="117"/>
      <c r="T37" s="146" t="s">
        <v>249</v>
      </c>
      <c r="U37" s="39"/>
      <c r="V37" s="110">
        <v>296370</v>
      </c>
      <c r="W37" s="147"/>
      <c r="X37" s="36">
        <v>43228</v>
      </c>
      <c r="Y37" s="149" t="e">
        <f>VLOOKUP(V37,'Metas 2018Actividad 1.3'!$U$65:$V$95,2,0)</f>
        <v>#N/A</v>
      </c>
      <c r="Z37" s="146" t="s">
        <v>249</v>
      </c>
      <c r="AA37" s="110">
        <v>296471</v>
      </c>
      <c r="AB37" s="110">
        <v>296471</v>
      </c>
      <c r="AC37" s="147">
        <v>43311</v>
      </c>
      <c r="AD37" s="36">
        <v>43263</v>
      </c>
      <c r="AF37" s="71" t="s">
        <v>232</v>
      </c>
      <c r="AG37" s="71" t="s">
        <v>766</v>
      </c>
      <c r="AH37" s="71" t="s">
        <v>766</v>
      </c>
      <c r="AI37" s="209">
        <v>43453</v>
      </c>
      <c r="AJ37" s="258">
        <v>43430</v>
      </c>
    </row>
    <row r="38" spans="8:37" s="71" customFormat="1" ht="23.4" x14ac:dyDescent="0.45">
      <c r="H38" s="117"/>
      <c r="I38" s="117"/>
      <c r="J38" s="117"/>
      <c r="K38" s="117"/>
      <c r="L38" s="117"/>
      <c r="M38" s="117"/>
      <c r="T38" s="146" t="s">
        <v>249</v>
      </c>
      <c r="U38" s="39">
        <v>296537</v>
      </c>
      <c r="V38" s="110">
        <v>296537</v>
      </c>
      <c r="W38" s="147">
        <v>43272</v>
      </c>
      <c r="X38" s="36">
        <v>43210</v>
      </c>
      <c r="Y38" s="149" t="e">
        <f>VLOOKUP(V38,'Metas 2018Actividad 1.3'!$U$65:$V$95,2,0)</f>
        <v>#N/A</v>
      </c>
      <c r="Z38" s="146" t="s">
        <v>249</v>
      </c>
      <c r="AA38" s="110">
        <v>296475</v>
      </c>
      <c r="AB38" s="110">
        <v>296475</v>
      </c>
      <c r="AC38" s="147">
        <v>43312</v>
      </c>
      <c r="AD38" s="36">
        <v>43263</v>
      </c>
      <c r="AF38" s="71" t="s">
        <v>232</v>
      </c>
      <c r="AH38" s="71" t="s">
        <v>768</v>
      </c>
      <c r="AJ38" s="258">
        <v>43430</v>
      </c>
    </row>
    <row r="39" spans="8:37" s="71" customFormat="1" ht="23.4" x14ac:dyDescent="0.45">
      <c r="H39" s="117"/>
      <c r="I39" s="117"/>
      <c r="J39" s="117"/>
      <c r="K39" s="117"/>
      <c r="L39" s="117"/>
      <c r="M39" s="117"/>
      <c r="T39" s="146" t="s">
        <v>249</v>
      </c>
      <c r="U39" s="39"/>
      <c r="V39" s="110">
        <v>296176</v>
      </c>
      <c r="W39" s="147"/>
      <c r="X39" s="36">
        <v>43214</v>
      </c>
      <c r="Y39" s="149" t="e">
        <f>VLOOKUP(V39,'Metas 2018Actividad 1.3'!$U$65:$V$95,2,0)</f>
        <v>#N/A</v>
      </c>
      <c r="Z39" s="146" t="s">
        <v>249</v>
      </c>
      <c r="AA39" s="110">
        <v>296476</v>
      </c>
      <c r="AB39" s="110">
        <v>296476</v>
      </c>
      <c r="AC39" s="147">
        <v>43342</v>
      </c>
      <c r="AD39" s="36">
        <v>43263</v>
      </c>
      <c r="AF39" s="71" t="s">
        <v>160</v>
      </c>
      <c r="AG39" s="71" t="s">
        <v>392</v>
      </c>
      <c r="AH39" s="71" t="s">
        <v>392</v>
      </c>
      <c r="AI39" s="209">
        <v>43440</v>
      </c>
      <c r="AJ39" s="258">
        <v>43392</v>
      </c>
    </row>
    <row r="40" spans="8:37" s="71" customFormat="1" ht="23.4" x14ac:dyDescent="0.45">
      <c r="H40" s="117"/>
      <c r="I40" s="117"/>
      <c r="J40" s="117"/>
      <c r="K40" s="117"/>
      <c r="L40" s="117"/>
      <c r="M40" s="117"/>
      <c r="T40" s="146" t="s">
        <v>249</v>
      </c>
      <c r="U40" s="39">
        <v>296195</v>
      </c>
      <c r="V40" s="110">
        <v>296195</v>
      </c>
      <c r="W40" s="147">
        <v>43271</v>
      </c>
      <c r="X40" s="36">
        <v>43214</v>
      </c>
      <c r="Y40" s="149" t="e">
        <f>VLOOKUP(V40,'Metas 2018Actividad 1.3'!$U$65:$V$95,2,0)</f>
        <v>#N/A</v>
      </c>
      <c r="Z40" s="146" t="s">
        <v>249</v>
      </c>
      <c r="AA40" s="110">
        <v>296477</v>
      </c>
      <c r="AB40" s="110">
        <v>296477</v>
      </c>
      <c r="AC40" s="147">
        <v>43291</v>
      </c>
      <c r="AD40" s="36">
        <v>43263</v>
      </c>
      <c r="AF40" s="71" t="s">
        <v>160</v>
      </c>
      <c r="AG40" s="71" t="s">
        <v>393</v>
      </c>
      <c r="AH40" s="71" t="s">
        <v>393</v>
      </c>
      <c r="AI40" s="209">
        <v>43440</v>
      </c>
      <c r="AJ40" s="258">
        <v>43392</v>
      </c>
    </row>
    <row r="41" spans="8:37" s="71" customFormat="1" ht="23.4" x14ac:dyDescent="0.45">
      <c r="H41" s="117"/>
      <c r="I41" s="117"/>
      <c r="J41" s="117"/>
      <c r="K41" s="117"/>
      <c r="L41" s="117"/>
      <c r="M41" s="117"/>
      <c r="T41" s="146" t="s">
        <v>249</v>
      </c>
      <c r="U41" s="39">
        <v>296383</v>
      </c>
      <c r="V41" s="110">
        <v>296383</v>
      </c>
      <c r="W41" s="147">
        <v>43263</v>
      </c>
      <c r="X41" s="36">
        <v>43228</v>
      </c>
      <c r="Y41" s="149" t="e">
        <f>VLOOKUP(V41,'Metas 2018Actividad 1.3'!$U$65:$V$95,2,0)</f>
        <v>#N/A</v>
      </c>
      <c r="Z41" s="146" t="s">
        <v>249</v>
      </c>
      <c r="AA41" s="110">
        <v>296479</v>
      </c>
      <c r="AB41" s="110">
        <v>296479</v>
      </c>
      <c r="AC41" s="147">
        <v>43301</v>
      </c>
      <c r="AD41" s="36">
        <v>43263</v>
      </c>
      <c r="AF41" s="71" t="s">
        <v>160</v>
      </c>
      <c r="AG41" s="71" t="s">
        <v>718</v>
      </c>
      <c r="AH41" s="71" t="s">
        <v>718</v>
      </c>
      <c r="AI41" s="209">
        <v>43440</v>
      </c>
      <c r="AJ41" s="258">
        <v>43392</v>
      </c>
    </row>
    <row r="42" spans="8:37" s="71" customFormat="1" ht="23.4" x14ac:dyDescent="0.45">
      <c r="H42" s="117"/>
      <c r="I42" s="117"/>
      <c r="J42" s="117"/>
      <c r="K42" s="117"/>
      <c r="L42" s="117"/>
      <c r="M42" s="117"/>
      <c r="T42" s="146" t="s">
        <v>230</v>
      </c>
      <c r="U42" s="39" t="s">
        <v>401</v>
      </c>
      <c r="V42" s="110" t="s">
        <v>401</v>
      </c>
      <c r="W42" s="147">
        <v>43266</v>
      </c>
      <c r="X42" s="36">
        <v>43242</v>
      </c>
      <c r="Y42" s="71" t="s">
        <v>402</v>
      </c>
      <c r="Z42" s="146" t="s">
        <v>249</v>
      </c>
      <c r="AA42" s="110">
        <v>296869</v>
      </c>
      <c r="AB42" s="110">
        <v>296869</v>
      </c>
      <c r="AC42" s="147">
        <v>43326</v>
      </c>
      <c r="AD42" s="36">
        <v>43294</v>
      </c>
      <c r="AF42" s="71" t="s">
        <v>160</v>
      </c>
      <c r="AG42" s="71" t="s">
        <v>719</v>
      </c>
      <c r="AH42" s="71" t="s">
        <v>719</v>
      </c>
      <c r="AI42" s="209">
        <v>43444</v>
      </c>
      <c r="AJ42" s="258">
        <v>43392</v>
      </c>
    </row>
    <row r="43" spans="8:37" s="71" customFormat="1" ht="23.4" x14ac:dyDescent="0.45">
      <c r="H43" s="117"/>
      <c r="I43" s="117"/>
      <c r="J43" s="117"/>
      <c r="K43" s="117"/>
      <c r="L43" s="117"/>
      <c r="M43" s="117"/>
      <c r="T43" s="146" t="s">
        <v>230</v>
      </c>
      <c r="U43" s="39" t="s">
        <v>403</v>
      </c>
      <c r="V43" s="110" t="s">
        <v>403</v>
      </c>
      <c r="W43" s="147">
        <v>43266</v>
      </c>
      <c r="X43" s="36">
        <v>43242</v>
      </c>
      <c r="Y43" s="71" t="s">
        <v>402</v>
      </c>
      <c r="Z43" s="146" t="s">
        <v>249</v>
      </c>
      <c r="AA43" s="110">
        <v>296858</v>
      </c>
      <c r="AB43" s="110">
        <v>296858</v>
      </c>
      <c r="AC43" s="147">
        <v>43369</v>
      </c>
      <c r="AD43" s="36">
        <v>43318</v>
      </c>
      <c r="AF43" s="71" t="s">
        <v>163</v>
      </c>
      <c r="AG43" s="71" t="s">
        <v>626</v>
      </c>
      <c r="AH43" s="71" t="s">
        <v>626</v>
      </c>
      <c r="AI43" s="209">
        <v>43438</v>
      </c>
      <c r="AJ43" s="258">
        <v>43402</v>
      </c>
      <c r="AK43" s="121"/>
    </row>
    <row r="44" spans="8:37" s="71" customFormat="1" ht="23.4" x14ac:dyDescent="0.45">
      <c r="H44" s="117"/>
      <c r="I44" s="117"/>
      <c r="J44" s="117"/>
      <c r="K44" s="117"/>
      <c r="L44" s="117"/>
      <c r="M44" s="117"/>
      <c r="T44" s="146" t="s">
        <v>230</v>
      </c>
      <c r="U44" s="39" t="s">
        <v>239</v>
      </c>
      <c r="V44" s="110" t="s">
        <v>239</v>
      </c>
      <c r="W44" s="147">
        <v>43266</v>
      </c>
      <c r="X44" s="36">
        <v>43242</v>
      </c>
      <c r="Y44" s="71" t="s">
        <v>402</v>
      </c>
      <c r="Z44" s="146" t="s">
        <v>249</v>
      </c>
      <c r="AA44" s="110">
        <v>296737</v>
      </c>
      <c r="AB44" s="110">
        <v>296737</v>
      </c>
      <c r="AC44" s="147">
        <v>43356</v>
      </c>
      <c r="AD44" s="36">
        <v>43318</v>
      </c>
      <c r="AF44" s="71" t="s">
        <v>163</v>
      </c>
      <c r="AG44" s="71" t="s">
        <v>394</v>
      </c>
      <c r="AI44" s="209">
        <v>43382</v>
      </c>
      <c r="AJ44" s="259"/>
      <c r="AK44" s="121"/>
    </row>
    <row r="45" spans="8:37" s="71" customFormat="1" ht="23.4" x14ac:dyDescent="0.45">
      <c r="H45" s="117"/>
      <c r="I45" s="117"/>
      <c r="J45" s="117"/>
      <c r="K45" s="117"/>
      <c r="L45" s="117"/>
      <c r="M45" s="117"/>
      <c r="T45" s="146" t="s">
        <v>279</v>
      </c>
      <c r="U45" s="39" t="s">
        <v>242</v>
      </c>
      <c r="V45" s="110" t="s">
        <v>242</v>
      </c>
      <c r="W45" s="147">
        <v>43264</v>
      </c>
      <c r="X45" s="36">
        <v>43235</v>
      </c>
      <c r="Y45" s="71" t="s">
        <v>402</v>
      </c>
      <c r="Z45" s="146" t="s">
        <v>249</v>
      </c>
      <c r="AA45" s="110"/>
      <c r="AB45" s="110">
        <v>297268</v>
      </c>
      <c r="AC45" s="147"/>
      <c r="AD45" s="36">
        <v>43339</v>
      </c>
      <c r="AF45" s="71" t="s">
        <v>163</v>
      </c>
      <c r="AG45" s="71" t="s">
        <v>395</v>
      </c>
      <c r="AH45" s="121"/>
      <c r="AI45" s="209">
        <v>43382</v>
      </c>
      <c r="AJ45" s="121"/>
      <c r="AK45" s="71" t="s">
        <v>720</v>
      </c>
    </row>
    <row r="46" spans="8:37" s="71" customFormat="1" ht="23.4" x14ac:dyDescent="0.45">
      <c r="H46" s="117"/>
      <c r="I46" s="117"/>
      <c r="J46" s="117"/>
      <c r="K46" s="117"/>
      <c r="L46" s="117"/>
      <c r="M46" s="117"/>
      <c r="T46" s="146" t="s">
        <v>279</v>
      </c>
      <c r="U46" s="39" t="s">
        <v>243</v>
      </c>
      <c r="V46" s="110" t="s">
        <v>243</v>
      </c>
      <c r="W46" s="147">
        <v>43279</v>
      </c>
      <c r="X46" s="36">
        <v>43235</v>
      </c>
      <c r="Y46" s="71" t="s">
        <v>402</v>
      </c>
      <c r="Z46" s="146" t="s">
        <v>249</v>
      </c>
      <c r="AA46" s="110">
        <v>296370</v>
      </c>
      <c r="AC46" s="147">
        <v>43299</v>
      </c>
      <c r="AD46" s="36">
        <v>43228</v>
      </c>
      <c r="AF46" s="71" t="s">
        <v>302</v>
      </c>
      <c r="AG46" s="71" t="s">
        <v>512</v>
      </c>
      <c r="AH46" s="71" t="s">
        <v>512</v>
      </c>
      <c r="AI46" s="209">
        <v>43452</v>
      </c>
      <c r="AJ46" s="258">
        <v>43396</v>
      </c>
      <c r="AK46" s="71" t="s">
        <v>720</v>
      </c>
    </row>
    <row r="47" spans="8:37" s="71" customFormat="1" ht="23.4" x14ac:dyDescent="0.45">
      <c r="H47" s="117"/>
      <c r="I47" s="117"/>
      <c r="J47" s="117"/>
      <c r="K47" s="117"/>
      <c r="L47" s="117"/>
      <c r="M47" s="117"/>
      <c r="T47" s="33" t="s">
        <v>256</v>
      </c>
      <c r="U47" s="39" t="s">
        <v>155</v>
      </c>
      <c r="V47" s="39"/>
      <c r="W47" s="35">
        <v>43206</v>
      </c>
      <c r="X47" s="36">
        <v>43165</v>
      </c>
      <c r="Z47" s="146" t="s">
        <v>249</v>
      </c>
      <c r="AA47" s="110"/>
      <c r="AB47" s="110">
        <v>297012</v>
      </c>
      <c r="AC47" s="147"/>
      <c r="AD47" s="74">
        <v>43354</v>
      </c>
      <c r="AF47" s="71" t="s">
        <v>302</v>
      </c>
      <c r="AG47" s="71" t="s">
        <v>513</v>
      </c>
      <c r="AH47" s="71" t="s">
        <v>513</v>
      </c>
      <c r="AI47" s="209">
        <v>43437</v>
      </c>
      <c r="AJ47" s="258">
        <v>43396</v>
      </c>
      <c r="AK47" s="71" t="s">
        <v>720</v>
      </c>
    </row>
    <row r="48" spans="8:37" s="71" customFormat="1" ht="23.4" x14ac:dyDescent="0.45">
      <c r="H48" s="117"/>
      <c r="I48" s="117"/>
      <c r="J48" s="117"/>
      <c r="K48" s="117"/>
      <c r="L48" s="117"/>
      <c r="M48" s="117"/>
      <c r="T48" s="33" t="s">
        <v>232</v>
      </c>
      <c r="U48" s="39"/>
      <c r="V48" s="39" t="s">
        <v>404</v>
      </c>
      <c r="W48" s="35"/>
      <c r="X48" s="36">
        <v>43231</v>
      </c>
      <c r="Z48" s="146" t="s">
        <v>249</v>
      </c>
      <c r="AA48" s="110"/>
      <c r="AB48" s="110">
        <v>296842</v>
      </c>
      <c r="AC48" s="147"/>
      <c r="AD48" s="74">
        <v>43354</v>
      </c>
      <c r="AF48" s="71" t="s">
        <v>302</v>
      </c>
      <c r="AG48" s="71" t="s">
        <v>514</v>
      </c>
      <c r="AH48" s="71" t="s">
        <v>514</v>
      </c>
      <c r="AI48" s="209">
        <v>43434</v>
      </c>
      <c r="AJ48" s="258">
        <v>43396</v>
      </c>
      <c r="AK48" s="71" t="s">
        <v>720</v>
      </c>
    </row>
    <row r="49" spans="8:36" s="71" customFormat="1" ht="23.4" x14ac:dyDescent="0.45">
      <c r="H49" s="117"/>
      <c r="I49" s="117"/>
      <c r="J49" s="117"/>
      <c r="K49" s="117"/>
      <c r="L49" s="117"/>
      <c r="M49" s="117"/>
      <c r="T49" s="33" t="s">
        <v>232</v>
      </c>
      <c r="U49" s="39"/>
      <c r="V49" s="39" t="s">
        <v>405</v>
      </c>
      <c r="W49" s="35"/>
      <c r="X49" s="36">
        <v>43231</v>
      </c>
      <c r="Z49" s="146" t="s">
        <v>267</v>
      </c>
      <c r="AA49" s="110"/>
      <c r="AB49" s="110" t="s">
        <v>445</v>
      </c>
      <c r="AC49" s="147"/>
      <c r="AD49" s="74">
        <v>43311</v>
      </c>
      <c r="AF49" s="71" t="s">
        <v>302</v>
      </c>
      <c r="AG49" s="71" t="s">
        <v>515</v>
      </c>
      <c r="AH49" s="71" t="s">
        <v>515</v>
      </c>
      <c r="AI49" s="209">
        <v>43454</v>
      </c>
      <c r="AJ49" s="258">
        <v>43396</v>
      </c>
    </row>
    <row r="50" spans="8:36" s="71" customFormat="1" ht="23.4" x14ac:dyDescent="0.45">
      <c r="H50" s="117"/>
      <c r="I50" s="117"/>
      <c r="J50" s="117"/>
      <c r="K50" s="117"/>
      <c r="L50" s="117"/>
      <c r="M50" s="117"/>
      <c r="T50" s="33" t="s">
        <v>232</v>
      </c>
      <c r="U50" s="39"/>
      <c r="V50" s="39" t="s">
        <v>244</v>
      </c>
      <c r="W50" s="35"/>
      <c r="X50" s="36">
        <v>43231</v>
      </c>
      <c r="Z50" s="146" t="s">
        <v>267</v>
      </c>
      <c r="AA50" s="110"/>
      <c r="AB50" s="110" t="s">
        <v>446</v>
      </c>
      <c r="AC50" s="147"/>
      <c r="AD50" s="74">
        <v>43311</v>
      </c>
      <c r="AF50" s="71" t="s">
        <v>164</v>
      </c>
      <c r="AG50" s="71" t="s">
        <v>631</v>
      </c>
      <c r="AH50" s="71" t="s">
        <v>631</v>
      </c>
      <c r="AI50" s="209">
        <v>43425</v>
      </c>
      <c r="AJ50" s="258">
        <v>43399</v>
      </c>
    </row>
    <row r="51" spans="8:36" s="71" customFormat="1" ht="23.4" x14ac:dyDescent="0.45">
      <c r="H51" s="117"/>
      <c r="I51" s="117"/>
      <c r="J51" s="117"/>
      <c r="K51" s="117"/>
      <c r="L51" s="117"/>
      <c r="M51" s="117"/>
      <c r="T51" s="33" t="s">
        <v>257</v>
      </c>
      <c r="U51" s="39" t="s">
        <v>263</v>
      </c>
      <c r="V51" s="39"/>
      <c r="W51" s="35">
        <v>43223</v>
      </c>
      <c r="X51" s="36">
        <v>43185</v>
      </c>
      <c r="Y51" s="71" t="s">
        <v>266</v>
      </c>
      <c r="Z51" s="146" t="s">
        <v>450</v>
      </c>
      <c r="AA51" s="110" t="s">
        <v>344</v>
      </c>
      <c r="AB51" s="110" t="s">
        <v>344</v>
      </c>
      <c r="AC51" s="147">
        <v>43363</v>
      </c>
      <c r="AD51" s="74">
        <v>43314</v>
      </c>
      <c r="AF51" s="71" t="s">
        <v>303</v>
      </c>
      <c r="AG51" s="71" t="s">
        <v>556</v>
      </c>
      <c r="AH51" s="71" t="s">
        <v>556</v>
      </c>
      <c r="AI51" s="209">
        <v>43438</v>
      </c>
      <c r="AJ51" s="258">
        <v>43395</v>
      </c>
    </row>
    <row r="52" spans="8:36" s="71" customFormat="1" ht="23.4" x14ac:dyDescent="0.45">
      <c r="H52" s="117"/>
      <c r="I52" s="117"/>
      <c r="J52" s="117"/>
      <c r="K52" s="117"/>
      <c r="L52" s="117"/>
      <c r="M52" s="117"/>
      <c r="T52" s="33" t="s">
        <v>257</v>
      </c>
      <c r="U52" s="39" t="s">
        <v>157</v>
      </c>
      <c r="V52" s="39"/>
      <c r="W52" s="35">
        <v>43222</v>
      </c>
      <c r="X52" s="36">
        <v>43185</v>
      </c>
      <c r="Y52" s="71" t="s">
        <v>266</v>
      </c>
      <c r="Z52" s="146" t="s">
        <v>450</v>
      </c>
      <c r="AA52" s="110" t="s">
        <v>352</v>
      </c>
      <c r="AB52" s="110" t="s">
        <v>352</v>
      </c>
      <c r="AC52" s="147">
        <v>43363</v>
      </c>
      <c r="AD52" s="74">
        <v>43314</v>
      </c>
      <c r="AF52" s="71" t="s">
        <v>303</v>
      </c>
      <c r="AG52" s="71" t="s">
        <v>625</v>
      </c>
      <c r="AH52" s="71" t="s">
        <v>625</v>
      </c>
      <c r="AI52" s="209">
        <v>43438</v>
      </c>
      <c r="AJ52" s="258">
        <v>43395</v>
      </c>
    </row>
    <row r="53" spans="8:36" s="71" customFormat="1" ht="23.4" x14ac:dyDescent="0.45">
      <c r="H53" s="117"/>
      <c r="I53" s="117"/>
      <c r="J53" s="117"/>
      <c r="K53" s="117"/>
      <c r="L53" s="117"/>
      <c r="M53" s="117"/>
      <c r="T53" s="33" t="s">
        <v>257</v>
      </c>
      <c r="U53" s="39" t="s">
        <v>264</v>
      </c>
      <c r="V53" s="39"/>
      <c r="W53" s="35">
        <v>43222</v>
      </c>
      <c r="X53" s="36">
        <v>43185</v>
      </c>
      <c r="Y53" s="71" t="s">
        <v>266</v>
      </c>
      <c r="Z53" s="146" t="s">
        <v>450</v>
      </c>
      <c r="AA53" s="110" t="s">
        <v>346</v>
      </c>
      <c r="AB53" s="110" t="s">
        <v>346</v>
      </c>
      <c r="AC53" s="147">
        <v>43363</v>
      </c>
      <c r="AD53" s="74">
        <v>43314</v>
      </c>
      <c r="AF53" s="71" t="s">
        <v>303</v>
      </c>
      <c r="AG53" s="71" t="s">
        <v>557</v>
      </c>
      <c r="AH53" s="71" t="s">
        <v>557</v>
      </c>
      <c r="AI53" s="209">
        <v>43433</v>
      </c>
      <c r="AJ53" s="258">
        <v>43395</v>
      </c>
    </row>
    <row r="54" spans="8:36" s="71" customFormat="1" ht="23.4" x14ac:dyDescent="0.45">
      <c r="H54" s="117"/>
      <c r="I54" s="117"/>
      <c r="J54" s="117"/>
      <c r="K54" s="117"/>
      <c r="L54" s="117"/>
      <c r="M54" s="117"/>
      <c r="T54" s="33" t="s">
        <v>257</v>
      </c>
      <c r="U54" s="39" t="s">
        <v>159</v>
      </c>
      <c r="V54" s="39"/>
      <c r="W54" s="35">
        <v>43222</v>
      </c>
      <c r="X54" s="36">
        <v>43185</v>
      </c>
      <c r="Y54" s="71" t="s">
        <v>266</v>
      </c>
      <c r="Z54" s="146" t="s">
        <v>450</v>
      </c>
      <c r="AA54" s="110" t="s">
        <v>341</v>
      </c>
      <c r="AB54" s="110" t="s">
        <v>341</v>
      </c>
      <c r="AC54" s="147">
        <v>43363</v>
      </c>
      <c r="AD54" s="74">
        <v>43314</v>
      </c>
      <c r="AF54" s="71" t="s">
        <v>303</v>
      </c>
      <c r="AG54" s="71" t="s">
        <v>558</v>
      </c>
      <c r="AH54" s="71" t="s">
        <v>558</v>
      </c>
      <c r="AI54" s="209">
        <v>43439</v>
      </c>
      <c r="AJ54" s="258">
        <v>43395</v>
      </c>
    </row>
    <row r="55" spans="8:36" s="71" customFormat="1" ht="23.4" x14ac:dyDescent="0.45">
      <c r="H55" s="117"/>
      <c r="I55" s="117"/>
      <c r="J55" s="117"/>
      <c r="K55" s="117"/>
      <c r="L55" s="117"/>
      <c r="M55" s="117"/>
      <c r="T55" s="33" t="s">
        <v>186</v>
      </c>
      <c r="U55" s="39" t="s">
        <v>194</v>
      </c>
      <c r="V55" s="39"/>
      <c r="W55" s="35">
        <v>43192</v>
      </c>
      <c r="X55" s="36">
        <v>43171</v>
      </c>
      <c r="Z55" s="146" t="s">
        <v>450</v>
      </c>
      <c r="AA55" s="110" t="s">
        <v>353</v>
      </c>
      <c r="AB55" s="110" t="s">
        <v>353</v>
      </c>
      <c r="AC55" s="147">
        <v>43363</v>
      </c>
      <c r="AD55" s="74">
        <v>43314</v>
      </c>
      <c r="AF55" s="71" t="s">
        <v>319</v>
      </c>
      <c r="AG55" s="71" t="s">
        <v>555</v>
      </c>
      <c r="AH55" s="71" t="s">
        <v>555</v>
      </c>
      <c r="AI55" s="209">
        <v>43434</v>
      </c>
      <c r="AJ55" s="258">
        <v>43375</v>
      </c>
    </row>
    <row r="56" spans="8:36" s="71" customFormat="1" ht="23.4" x14ac:dyDescent="0.45">
      <c r="H56" s="117"/>
      <c r="I56" s="117"/>
      <c r="J56" s="117"/>
      <c r="K56" s="117"/>
      <c r="L56" s="117"/>
      <c r="M56" s="117"/>
      <c r="T56" s="146"/>
      <c r="Z56" s="146" t="s">
        <v>279</v>
      </c>
      <c r="AA56" s="110"/>
      <c r="AB56" s="110" t="s">
        <v>411</v>
      </c>
      <c r="AC56" s="147"/>
      <c r="AD56" s="74">
        <v>43326</v>
      </c>
      <c r="AF56" s="71" t="s">
        <v>297</v>
      </c>
      <c r="AH56" s="71" t="s">
        <v>688</v>
      </c>
      <c r="AJ56" s="258">
        <v>43434</v>
      </c>
    </row>
    <row r="57" spans="8:36" s="71" customFormat="1" ht="23.4" x14ac:dyDescent="0.45">
      <c r="H57" s="117"/>
      <c r="I57" s="117"/>
      <c r="J57" s="117"/>
      <c r="K57" s="117"/>
      <c r="L57" s="117"/>
      <c r="M57" s="117"/>
      <c r="Z57" s="146" t="s">
        <v>279</v>
      </c>
      <c r="AA57" s="110"/>
      <c r="AB57" s="110" t="s">
        <v>412</v>
      </c>
      <c r="AC57" s="147"/>
      <c r="AD57" s="74">
        <v>43326</v>
      </c>
      <c r="AF57" s="71" t="s">
        <v>297</v>
      </c>
      <c r="AH57" s="71" t="s">
        <v>689</v>
      </c>
      <c r="AJ57" s="258">
        <v>43434</v>
      </c>
    </row>
    <row r="58" spans="8:36" s="71" customFormat="1" ht="23.4" x14ac:dyDescent="0.45">
      <c r="H58" s="117"/>
      <c r="I58" s="117"/>
      <c r="J58" s="117"/>
      <c r="K58" s="117"/>
      <c r="L58" s="117"/>
      <c r="M58" s="117"/>
      <c r="Z58" s="146" t="s">
        <v>279</v>
      </c>
      <c r="AA58" s="110"/>
      <c r="AB58" s="110" t="s">
        <v>416</v>
      </c>
      <c r="AC58" s="147"/>
      <c r="AD58" s="74">
        <v>43326</v>
      </c>
      <c r="AF58" s="71" t="s">
        <v>191</v>
      </c>
      <c r="AG58" s="71" t="s">
        <v>449</v>
      </c>
      <c r="AI58" s="209">
        <v>43397</v>
      </c>
      <c r="AJ58" s="256"/>
    </row>
    <row r="59" spans="8:36" s="71" customFormat="1" ht="23.4" x14ac:dyDescent="0.45">
      <c r="H59" s="117"/>
      <c r="I59" s="117"/>
      <c r="J59" s="117"/>
      <c r="K59" s="117"/>
      <c r="L59" s="117"/>
      <c r="M59" s="117"/>
      <c r="Z59" s="146" t="s">
        <v>279</v>
      </c>
      <c r="AA59" s="110"/>
      <c r="AB59" s="110" t="s">
        <v>418</v>
      </c>
      <c r="AC59" s="147"/>
      <c r="AD59" s="74">
        <v>43326</v>
      </c>
      <c r="AF59" s="71" t="s">
        <v>191</v>
      </c>
      <c r="AG59" s="71" t="s">
        <v>338</v>
      </c>
      <c r="AI59" s="209">
        <v>43397</v>
      </c>
      <c r="AJ59" s="256"/>
    </row>
    <row r="60" spans="8:36" s="71" customFormat="1" ht="23.4" x14ac:dyDescent="0.45">
      <c r="H60" s="117"/>
      <c r="I60" s="117"/>
      <c r="J60" s="117"/>
      <c r="K60" s="117"/>
      <c r="L60" s="117"/>
      <c r="M60" s="117"/>
      <c r="Z60" s="146" t="s">
        <v>279</v>
      </c>
      <c r="AA60" s="110"/>
      <c r="AB60" s="110" t="s">
        <v>420</v>
      </c>
      <c r="AC60" s="147"/>
      <c r="AD60" s="74">
        <v>43326</v>
      </c>
      <c r="AF60" s="71" t="s">
        <v>191</v>
      </c>
      <c r="AG60" s="71" t="s">
        <v>339</v>
      </c>
      <c r="AI60" s="209">
        <v>43397</v>
      </c>
      <c r="AJ60" s="256"/>
    </row>
    <row r="61" spans="8:36" s="71" customFormat="1" ht="23.4" x14ac:dyDescent="0.45">
      <c r="H61" s="117"/>
      <c r="I61" s="117"/>
      <c r="J61" s="117"/>
      <c r="K61" s="117"/>
      <c r="L61" s="117"/>
      <c r="M61" s="117"/>
      <c r="Z61" s="146" t="s">
        <v>186</v>
      </c>
      <c r="AA61" s="110" t="s">
        <v>447</v>
      </c>
      <c r="AB61" s="110" t="s">
        <v>447</v>
      </c>
      <c r="AC61" s="147">
        <v>43362</v>
      </c>
      <c r="AD61" s="74">
        <v>43329</v>
      </c>
      <c r="AF61" s="71" t="s">
        <v>299</v>
      </c>
      <c r="AH61" s="71" t="s">
        <v>683</v>
      </c>
      <c r="AJ61" s="258">
        <v>43430</v>
      </c>
    </row>
    <row r="62" spans="8:36" s="71" customFormat="1" ht="23.4" x14ac:dyDescent="0.45">
      <c r="H62" s="117"/>
      <c r="I62" s="117"/>
      <c r="J62" s="117"/>
      <c r="K62" s="117"/>
      <c r="L62" s="117"/>
      <c r="M62" s="117"/>
      <c r="Z62" s="146" t="s">
        <v>186</v>
      </c>
      <c r="AA62" s="110"/>
      <c r="AB62" s="110" t="s">
        <v>448</v>
      </c>
      <c r="AC62" s="147"/>
      <c r="AD62" s="74">
        <v>43329</v>
      </c>
      <c r="AF62" s="71" t="s">
        <v>299</v>
      </c>
      <c r="AH62" s="71" t="s">
        <v>684</v>
      </c>
      <c r="AJ62" s="258">
        <v>43430</v>
      </c>
    </row>
    <row r="63" spans="8:36" s="71" customFormat="1" ht="23.4" x14ac:dyDescent="0.45">
      <c r="H63" s="117"/>
      <c r="I63" s="117"/>
      <c r="J63" s="117"/>
      <c r="K63" s="117"/>
      <c r="L63" s="117"/>
      <c r="M63" s="117"/>
      <c r="Z63" s="146" t="s">
        <v>189</v>
      </c>
      <c r="AA63" s="110" t="s">
        <v>323</v>
      </c>
      <c r="AB63" s="110" t="s">
        <v>323</v>
      </c>
      <c r="AC63" s="147">
        <v>43371</v>
      </c>
      <c r="AD63" s="74">
        <v>43333</v>
      </c>
      <c r="AF63" s="71" t="s">
        <v>325</v>
      </c>
      <c r="AH63" s="71" t="s">
        <v>685</v>
      </c>
      <c r="AJ63" s="258">
        <v>43434</v>
      </c>
    </row>
    <row r="64" spans="8:36" s="71" customFormat="1" ht="23.4" x14ac:dyDescent="0.45">
      <c r="H64" s="117"/>
      <c r="I64" s="117"/>
      <c r="J64" s="117"/>
      <c r="K64" s="117"/>
      <c r="L64" s="117"/>
      <c r="M64" s="117"/>
      <c r="Y64" s="121"/>
      <c r="Z64" s="146" t="s">
        <v>280</v>
      </c>
      <c r="AA64" s="110"/>
      <c r="AB64" s="110" t="s">
        <v>394</v>
      </c>
      <c r="AC64" s="147"/>
      <c r="AD64" s="74">
        <v>43349</v>
      </c>
      <c r="AF64" s="71" t="s">
        <v>196</v>
      </c>
      <c r="AH64" s="71" t="s">
        <v>686</v>
      </c>
      <c r="AJ64" s="258">
        <v>43434</v>
      </c>
    </row>
    <row r="65" spans="8:37" s="71" customFormat="1" ht="23.4" x14ac:dyDescent="0.45">
      <c r="H65" s="117"/>
      <c r="I65" s="117"/>
      <c r="J65" s="117"/>
      <c r="K65" s="117"/>
      <c r="L65" s="117"/>
      <c r="M65" s="117"/>
      <c r="Y65" s="121"/>
      <c r="Z65" s="146" t="s">
        <v>280</v>
      </c>
      <c r="AA65" s="110"/>
      <c r="AB65" s="110" t="s">
        <v>395</v>
      </c>
      <c r="AC65" s="147"/>
      <c r="AD65" s="74">
        <v>43349</v>
      </c>
      <c r="AF65" s="71" t="s">
        <v>196</v>
      </c>
      <c r="AH65" s="71" t="s">
        <v>687</v>
      </c>
      <c r="AJ65" s="258">
        <v>43434</v>
      </c>
    </row>
    <row r="66" spans="8:37" s="71" customFormat="1" ht="23.4" x14ac:dyDescent="0.45">
      <c r="H66" s="117"/>
      <c r="I66" s="117"/>
      <c r="J66" s="117"/>
      <c r="K66" s="117"/>
      <c r="L66" s="117"/>
      <c r="M66" s="117"/>
      <c r="T66" s="121"/>
      <c r="U66" s="121"/>
      <c r="V66" s="121"/>
      <c r="W66" s="121"/>
      <c r="X66" s="121"/>
      <c r="Y66" s="121"/>
      <c r="Z66" s="146" t="s">
        <v>191</v>
      </c>
      <c r="AA66" s="110"/>
      <c r="AB66" s="110" t="s">
        <v>449</v>
      </c>
      <c r="AC66" s="147"/>
      <c r="AD66" s="74">
        <v>43357</v>
      </c>
      <c r="AF66" s="71" t="s">
        <v>292</v>
      </c>
      <c r="AG66" s="71" t="s">
        <v>365</v>
      </c>
      <c r="AI66" s="209">
        <v>43405</v>
      </c>
      <c r="AJ66" s="258"/>
    </row>
    <row r="67" spans="8:37" s="71" customFormat="1" ht="23.4" x14ac:dyDescent="0.45">
      <c r="H67" s="117"/>
      <c r="I67" s="117"/>
      <c r="J67" s="117"/>
      <c r="K67" s="117"/>
      <c r="L67" s="117"/>
      <c r="M67" s="117"/>
      <c r="T67" s="121"/>
      <c r="U67" s="121"/>
      <c r="V67" s="121"/>
      <c r="W67" s="121"/>
      <c r="X67" s="121"/>
      <c r="Y67" s="121"/>
      <c r="Z67" s="146" t="s">
        <v>191</v>
      </c>
      <c r="AA67" s="110"/>
      <c r="AB67" s="110" t="s">
        <v>338</v>
      </c>
      <c r="AC67" s="147"/>
      <c r="AD67" s="74">
        <v>43357</v>
      </c>
      <c r="AF67" s="71" t="s">
        <v>131</v>
      </c>
      <c r="AG67" s="71" t="s">
        <v>628</v>
      </c>
      <c r="AH67" s="71" t="s">
        <v>628</v>
      </c>
      <c r="AI67" s="209">
        <v>43441</v>
      </c>
      <c r="AJ67" s="258">
        <v>43430</v>
      </c>
      <c r="AK67" s="71" t="s">
        <v>709</v>
      </c>
    </row>
    <row r="68" spans="8:37" s="71" customFormat="1" ht="23.4" x14ac:dyDescent="0.45">
      <c r="H68" s="117"/>
      <c r="I68" s="117"/>
      <c r="J68" s="117"/>
      <c r="K68" s="117"/>
      <c r="L68" s="117"/>
      <c r="M68" s="117"/>
      <c r="T68" s="121"/>
      <c r="U68" s="121"/>
      <c r="V68" s="121"/>
      <c r="W68" s="121"/>
      <c r="X68" s="121"/>
      <c r="Y68" s="121"/>
      <c r="Z68" s="146" t="s">
        <v>191</v>
      </c>
      <c r="AA68" s="110"/>
      <c r="AB68" s="110" t="s">
        <v>339</v>
      </c>
      <c r="AC68" s="147"/>
      <c r="AD68" s="74">
        <v>43357</v>
      </c>
      <c r="AF68" s="71" t="s">
        <v>131</v>
      </c>
      <c r="AG68" s="71" t="s">
        <v>629</v>
      </c>
      <c r="AH68" s="71" t="s">
        <v>629</v>
      </c>
      <c r="AI68" s="209">
        <v>43441</v>
      </c>
      <c r="AJ68" s="258">
        <v>43430</v>
      </c>
      <c r="AK68" s="71" t="s">
        <v>709</v>
      </c>
    </row>
    <row r="69" spans="8:37" s="71" customFormat="1" ht="23.4" x14ac:dyDescent="0.45">
      <c r="H69" s="117"/>
      <c r="I69" s="117"/>
      <c r="J69" s="117"/>
      <c r="K69" s="117"/>
      <c r="L69" s="117"/>
      <c r="M69" s="117"/>
      <c r="T69" s="121"/>
      <c r="U69" s="121"/>
      <c r="V69" s="121"/>
      <c r="W69" s="121"/>
      <c r="X69" s="121"/>
      <c r="Y69" s="121"/>
      <c r="Z69" s="146" t="s">
        <v>232</v>
      </c>
      <c r="AA69" s="39" t="s">
        <v>404</v>
      </c>
      <c r="AB69" s="110"/>
      <c r="AC69" s="147">
        <v>43325</v>
      </c>
      <c r="AD69" s="74">
        <v>43231</v>
      </c>
      <c r="AF69" s="71" t="s">
        <v>131</v>
      </c>
      <c r="AG69" s="71" t="s">
        <v>630</v>
      </c>
      <c r="AH69" s="71" t="s">
        <v>630</v>
      </c>
      <c r="AI69" s="209">
        <v>43441</v>
      </c>
      <c r="AJ69" s="258">
        <v>43430</v>
      </c>
      <c r="AK69" s="71" t="s">
        <v>709</v>
      </c>
    </row>
    <row r="70" spans="8:37" s="71" customFormat="1" ht="23.4" x14ac:dyDescent="0.45">
      <c r="H70" s="117"/>
      <c r="I70" s="117"/>
      <c r="J70" s="117"/>
      <c r="K70" s="117"/>
      <c r="L70" s="117"/>
      <c r="M70" s="117"/>
      <c r="T70" s="121"/>
      <c r="U70" s="121"/>
      <c r="V70" s="121"/>
      <c r="W70" s="121"/>
      <c r="X70" s="121"/>
      <c r="Y70" s="121"/>
      <c r="Z70" s="146" t="s">
        <v>232</v>
      </c>
      <c r="AA70" s="39" t="s">
        <v>405</v>
      </c>
      <c r="AB70" s="110"/>
      <c r="AC70" s="147">
        <v>43325</v>
      </c>
      <c r="AD70" s="74">
        <v>43231</v>
      </c>
      <c r="AF70" s="71" t="s">
        <v>300</v>
      </c>
      <c r="AH70" s="71" t="s">
        <v>769</v>
      </c>
      <c r="AI70" s="209"/>
      <c r="AJ70" s="258">
        <v>43434</v>
      </c>
      <c r="AK70" s="71" t="s">
        <v>709</v>
      </c>
    </row>
    <row r="71" spans="8:37" s="71" customFormat="1" ht="23.4" x14ac:dyDescent="0.45">
      <c r="H71" s="117"/>
      <c r="I71" s="117"/>
      <c r="J71" s="117"/>
      <c r="K71" s="117"/>
      <c r="L71" s="117"/>
      <c r="M71" s="117"/>
      <c r="T71" s="121"/>
      <c r="U71" s="121"/>
      <c r="V71" s="121"/>
      <c r="W71" s="121"/>
      <c r="X71" s="121"/>
      <c r="Y71" s="121"/>
      <c r="Z71" s="146" t="s">
        <v>232</v>
      </c>
      <c r="AA71" s="39" t="s">
        <v>244</v>
      </c>
      <c r="AB71" s="110"/>
      <c r="AC71" s="147">
        <v>43297</v>
      </c>
      <c r="AD71" s="74">
        <v>43231</v>
      </c>
      <c r="AF71" s="71" t="s">
        <v>249</v>
      </c>
      <c r="AG71" s="71">
        <v>297116</v>
      </c>
      <c r="AI71" s="209">
        <v>43374</v>
      </c>
      <c r="AJ71" s="258">
        <v>43354</v>
      </c>
      <c r="AK71" s="71" t="s">
        <v>709</v>
      </c>
    </row>
    <row r="72" spans="8:37" s="71" customFormat="1" ht="23.4" x14ac:dyDescent="0.45">
      <c r="H72" s="117"/>
      <c r="I72" s="117"/>
      <c r="J72" s="117"/>
      <c r="K72" s="117"/>
      <c r="L72" s="117"/>
      <c r="M72" s="117"/>
      <c r="T72" s="121"/>
      <c r="U72" s="121"/>
      <c r="V72" s="121"/>
      <c r="W72" s="121"/>
      <c r="X72" s="121"/>
      <c r="Y72" s="121"/>
      <c r="Z72" s="146" t="s">
        <v>276</v>
      </c>
      <c r="AA72" s="110" t="s">
        <v>133</v>
      </c>
      <c r="AB72" s="110"/>
      <c r="AC72" s="147">
        <v>43325</v>
      </c>
      <c r="AD72" s="74">
        <v>43242</v>
      </c>
      <c r="AF72" s="71" t="s">
        <v>249</v>
      </c>
      <c r="AG72" s="71">
        <v>297324</v>
      </c>
      <c r="AH72" s="71">
        <v>297324</v>
      </c>
      <c r="AI72" s="209">
        <v>43392</v>
      </c>
      <c r="AJ72" s="258">
        <v>43375</v>
      </c>
      <c r="AK72" s="71" t="s">
        <v>709</v>
      </c>
    </row>
    <row r="73" spans="8:37" s="71" customFormat="1" ht="23.4" x14ac:dyDescent="0.45">
      <c r="H73" s="117"/>
      <c r="I73" s="117"/>
      <c r="J73" s="117"/>
      <c r="K73" s="117"/>
      <c r="L73" s="117"/>
      <c r="M73" s="117"/>
      <c r="T73" s="121"/>
      <c r="U73" s="121"/>
      <c r="V73" s="121"/>
      <c r="W73" s="121"/>
      <c r="X73" s="121"/>
      <c r="Y73" s="121"/>
      <c r="Z73" s="146" t="s">
        <v>276</v>
      </c>
      <c r="AA73" s="110" t="s">
        <v>363</v>
      </c>
      <c r="AB73" s="110"/>
      <c r="AC73" s="147">
        <v>43286</v>
      </c>
      <c r="AD73" s="74">
        <v>43242</v>
      </c>
      <c r="AF73" s="71" t="s">
        <v>249</v>
      </c>
      <c r="AG73" s="71">
        <v>296176</v>
      </c>
      <c r="AI73" s="209">
        <v>43392</v>
      </c>
      <c r="AJ73" s="258">
        <v>43210</v>
      </c>
      <c r="AK73" s="71" t="s">
        <v>709</v>
      </c>
    </row>
    <row r="74" spans="8:37" s="71" customFormat="1" ht="23.4" x14ac:dyDescent="0.45">
      <c r="H74" s="117"/>
      <c r="I74" s="117"/>
      <c r="J74" s="117"/>
      <c r="K74" s="117"/>
      <c r="L74" s="117"/>
      <c r="M74" s="117"/>
      <c r="T74" s="121"/>
      <c r="U74" s="121"/>
      <c r="V74" s="121"/>
      <c r="W74" s="121"/>
      <c r="X74" s="121"/>
      <c r="Y74" s="121"/>
      <c r="Z74" s="146" t="s">
        <v>287</v>
      </c>
      <c r="AA74" s="110" t="s">
        <v>181</v>
      </c>
      <c r="AB74" s="110"/>
      <c r="AC74" s="147">
        <v>43307</v>
      </c>
      <c r="AD74" s="74">
        <v>43266</v>
      </c>
      <c r="AF74" s="71" t="s">
        <v>249</v>
      </c>
      <c r="AG74" s="71">
        <v>297259</v>
      </c>
      <c r="AH74" s="71">
        <v>297259</v>
      </c>
      <c r="AI74" s="209">
        <v>43396</v>
      </c>
      <c r="AJ74" s="258">
        <v>43375</v>
      </c>
      <c r="AK74" s="71" t="s">
        <v>709</v>
      </c>
    </row>
    <row r="75" spans="8:37" s="71" customFormat="1" ht="23.4" x14ac:dyDescent="0.45">
      <c r="H75" s="117"/>
      <c r="I75" s="117"/>
      <c r="J75" s="117"/>
      <c r="K75" s="117"/>
      <c r="L75" s="117"/>
      <c r="M75" s="117"/>
      <c r="T75" s="121"/>
      <c r="U75" s="121"/>
      <c r="V75" s="121"/>
      <c r="W75" s="121"/>
      <c r="X75" s="121"/>
      <c r="Y75" s="121"/>
      <c r="Z75" s="146" t="s">
        <v>287</v>
      </c>
      <c r="AA75" s="110"/>
      <c r="AB75" s="110" t="s">
        <v>499</v>
      </c>
      <c r="AC75" s="147"/>
      <c r="AD75" s="74">
        <v>43370</v>
      </c>
      <c r="AF75" s="71" t="s">
        <v>249</v>
      </c>
      <c r="AG75" s="71">
        <v>297429</v>
      </c>
      <c r="AH75" s="71">
        <v>297429</v>
      </c>
      <c r="AI75" s="209">
        <v>43412</v>
      </c>
      <c r="AJ75" s="258">
        <v>43375</v>
      </c>
      <c r="AK75" s="71" t="s">
        <v>709</v>
      </c>
    </row>
    <row r="76" spans="8:37" s="71" customFormat="1" ht="23.4" x14ac:dyDescent="0.45">
      <c r="H76" s="117"/>
      <c r="I76" s="117"/>
      <c r="J76" s="117"/>
      <c r="K76" s="117"/>
      <c r="L76" s="117"/>
      <c r="M76" s="117"/>
      <c r="T76" s="121"/>
      <c r="U76" s="121"/>
      <c r="V76" s="121"/>
      <c r="W76" s="121"/>
      <c r="X76" s="121"/>
      <c r="Y76" s="121"/>
      <c r="Z76" s="119"/>
      <c r="AA76" s="110"/>
      <c r="AB76" s="110"/>
      <c r="AC76" s="147"/>
      <c r="AD76" s="74"/>
      <c r="AF76" s="71" t="s">
        <v>249</v>
      </c>
      <c r="AG76" s="71">
        <v>297534</v>
      </c>
      <c r="AI76" s="209">
        <v>43416</v>
      </c>
      <c r="AJ76" s="258">
        <v>43354</v>
      </c>
      <c r="AK76" s="71" t="s">
        <v>709</v>
      </c>
    </row>
    <row r="77" spans="8:37" s="71" customFormat="1" ht="23.4" x14ac:dyDescent="0.45">
      <c r="H77" s="117"/>
      <c r="I77" s="117"/>
      <c r="J77" s="117"/>
      <c r="K77" s="117"/>
      <c r="L77" s="117"/>
      <c r="M77" s="117"/>
      <c r="T77" s="121"/>
      <c r="U77" s="121"/>
      <c r="V77" s="121"/>
      <c r="W77" s="121"/>
      <c r="X77" s="121"/>
      <c r="Y77" s="121"/>
      <c r="Z77" s="119"/>
      <c r="AA77" s="110"/>
      <c r="AB77" s="110"/>
      <c r="AC77" s="147"/>
      <c r="AD77" s="74"/>
      <c r="AF77" s="71" t="s">
        <v>249</v>
      </c>
      <c r="AG77" s="71">
        <v>297126</v>
      </c>
      <c r="AI77" s="209">
        <v>43432</v>
      </c>
      <c r="AJ77" s="258">
        <v>43354</v>
      </c>
      <c r="AK77" s="71" t="s">
        <v>709</v>
      </c>
    </row>
    <row r="78" spans="8:37" s="71" customFormat="1" ht="23.4" x14ac:dyDescent="0.45">
      <c r="H78" s="117"/>
      <c r="I78" s="117"/>
      <c r="J78" s="117"/>
      <c r="K78" s="117"/>
      <c r="L78" s="117"/>
      <c r="M78" s="117"/>
      <c r="T78" s="121"/>
      <c r="U78" s="121"/>
      <c r="V78" s="121"/>
      <c r="W78" s="121"/>
      <c r="X78" s="121"/>
      <c r="Y78" s="121"/>
      <c r="Z78" s="119"/>
      <c r="AA78" s="110"/>
      <c r="AB78" s="110"/>
      <c r="AC78" s="147"/>
      <c r="AD78" s="74"/>
      <c r="AF78" s="71" t="s">
        <v>249</v>
      </c>
      <c r="AG78" s="71">
        <v>297723</v>
      </c>
      <c r="AH78" s="71">
        <v>297723</v>
      </c>
      <c r="AI78" s="209">
        <v>43432</v>
      </c>
      <c r="AJ78" s="258">
        <v>43418</v>
      </c>
      <c r="AK78" s="71" t="s">
        <v>709</v>
      </c>
    </row>
    <row r="79" spans="8:37" s="71" customFormat="1" ht="23.4" x14ac:dyDescent="0.45">
      <c r="H79" s="117"/>
      <c r="I79" s="117"/>
      <c r="J79" s="117"/>
      <c r="K79" s="117"/>
      <c r="L79" s="117"/>
      <c r="M79" s="117"/>
      <c r="T79" s="121"/>
      <c r="U79" s="121"/>
      <c r="V79" s="121"/>
      <c r="W79" s="121"/>
      <c r="X79" s="121"/>
      <c r="Y79" s="121"/>
      <c r="Z79" s="119"/>
      <c r="AA79" s="110"/>
      <c r="AB79" s="110"/>
      <c r="AC79" s="147"/>
      <c r="AD79" s="74"/>
      <c r="AF79" s="71" t="s">
        <v>249</v>
      </c>
      <c r="AG79" s="71">
        <v>296842</v>
      </c>
      <c r="AI79" s="209">
        <v>43431</v>
      </c>
      <c r="AJ79" s="258">
        <v>43354</v>
      </c>
      <c r="AK79" s="71" t="s">
        <v>709</v>
      </c>
    </row>
    <row r="80" spans="8:37" s="71" customFormat="1" ht="23.4" x14ac:dyDescent="0.45">
      <c r="H80" s="117"/>
      <c r="I80" s="117"/>
      <c r="J80" s="117"/>
      <c r="K80" s="117"/>
      <c r="L80" s="117"/>
      <c r="M80" s="117"/>
      <c r="T80" s="121"/>
      <c r="U80" s="121"/>
      <c r="V80" s="121"/>
      <c r="W80" s="121"/>
      <c r="X80" s="121"/>
      <c r="Y80" s="121"/>
      <c r="Z80" s="119"/>
      <c r="AA80" s="110"/>
      <c r="AB80" s="110"/>
      <c r="AC80" s="147"/>
      <c r="AD80" s="74"/>
      <c r="AF80" s="71" t="s">
        <v>249</v>
      </c>
      <c r="AG80" s="71">
        <v>297265</v>
      </c>
      <c r="AH80" s="71">
        <v>297265</v>
      </c>
      <c r="AI80" s="209">
        <v>43437</v>
      </c>
      <c r="AJ80" s="258">
        <v>43409</v>
      </c>
      <c r="AK80" s="71" t="s">
        <v>709</v>
      </c>
    </row>
    <row r="81" spans="8:39" s="71" customFormat="1" ht="23.4" x14ac:dyDescent="0.45">
      <c r="H81" s="117"/>
      <c r="I81" s="117"/>
      <c r="J81" s="117"/>
      <c r="K81" s="117"/>
      <c r="L81" s="117"/>
      <c r="M81" s="117"/>
      <c r="T81" s="121"/>
      <c r="U81" s="121"/>
      <c r="V81" s="121"/>
      <c r="W81" s="121"/>
      <c r="X81" s="121"/>
      <c r="Y81" s="121"/>
      <c r="Z81" s="119"/>
      <c r="AA81" s="110"/>
      <c r="AB81" s="110"/>
      <c r="AC81" s="147"/>
      <c r="AD81" s="74"/>
      <c r="AF81" s="71" t="s">
        <v>249</v>
      </c>
      <c r="AG81" s="71">
        <v>297497</v>
      </c>
      <c r="AH81" s="71">
        <v>297497</v>
      </c>
      <c r="AI81" s="209">
        <v>43438</v>
      </c>
      <c r="AJ81" s="258">
        <v>43409</v>
      </c>
      <c r="AK81" s="71" t="s">
        <v>710</v>
      </c>
    </row>
    <row r="82" spans="8:39" s="71" customFormat="1" ht="23.4" x14ac:dyDescent="0.45">
      <c r="H82" s="117"/>
      <c r="I82" s="117"/>
      <c r="J82" s="117"/>
      <c r="K82" s="117"/>
      <c r="L82" s="117"/>
      <c r="M82" s="117"/>
      <c r="T82" s="121"/>
      <c r="U82" s="121"/>
      <c r="V82" s="121"/>
      <c r="W82" s="121"/>
      <c r="X82" s="121"/>
      <c r="Y82" s="121"/>
      <c r="Z82" s="119"/>
      <c r="AA82" s="110"/>
      <c r="AB82" s="110"/>
      <c r="AC82" s="147"/>
      <c r="AD82" s="74"/>
      <c r="AF82" s="71" t="s">
        <v>249</v>
      </c>
      <c r="AH82" s="71">
        <v>297677</v>
      </c>
      <c r="AI82" s="209"/>
      <c r="AJ82" s="258">
        <v>43409</v>
      </c>
      <c r="AK82" s="71" t="s">
        <v>710</v>
      </c>
    </row>
    <row r="83" spans="8:39" s="71" customFormat="1" ht="23.4" x14ac:dyDescent="0.45">
      <c r="H83" s="117"/>
      <c r="I83" s="117"/>
      <c r="J83" s="117"/>
      <c r="K83" s="117"/>
      <c r="L83" s="117"/>
      <c r="M83" s="117"/>
      <c r="T83" s="121"/>
      <c r="U83" s="121"/>
      <c r="V83" s="121"/>
      <c r="W83" s="121"/>
      <c r="X83" s="121"/>
      <c r="Y83" s="121"/>
      <c r="Z83" s="119"/>
      <c r="AA83" s="110"/>
      <c r="AB83" s="110"/>
      <c r="AC83" s="147"/>
      <c r="AD83" s="74"/>
      <c r="AF83" s="71" t="s">
        <v>249</v>
      </c>
      <c r="AH83" s="71">
        <v>297708</v>
      </c>
      <c r="AI83" s="209"/>
      <c r="AJ83" s="258">
        <v>43409</v>
      </c>
      <c r="AK83" s="71" t="s">
        <v>710</v>
      </c>
    </row>
    <row r="84" spans="8:39" s="71" customFormat="1" ht="23.4" x14ac:dyDescent="0.45">
      <c r="H84" s="117"/>
      <c r="I84" s="117"/>
      <c r="J84" s="117"/>
      <c r="K84" s="117"/>
      <c r="L84" s="117"/>
      <c r="M84" s="117"/>
      <c r="T84" s="121"/>
      <c r="U84" s="121"/>
      <c r="V84" s="121"/>
      <c r="W84" s="121"/>
      <c r="X84" s="121"/>
      <c r="Y84" s="121"/>
      <c r="Z84" s="119"/>
      <c r="AA84" s="110"/>
      <c r="AB84" s="110"/>
      <c r="AC84" s="147"/>
      <c r="AD84" s="74"/>
      <c r="AF84" s="71" t="s">
        <v>249</v>
      </c>
      <c r="AH84" s="71">
        <v>297246</v>
      </c>
      <c r="AI84" s="209"/>
      <c r="AJ84" s="267">
        <v>43434</v>
      </c>
      <c r="AK84" s="71" t="s">
        <v>710</v>
      </c>
    </row>
    <row r="85" spans="8:39" s="71" customFormat="1" ht="23.4" x14ac:dyDescent="0.45">
      <c r="H85" s="117"/>
      <c r="I85" s="117"/>
      <c r="J85" s="117"/>
      <c r="K85" s="117"/>
      <c r="L85" s="117"/>
      <c r="M85" s="117"/>
      <c r="T85" s="121"/>
      <c r="U85" s="121"/>
      <c r="V85" s="121"/>
      <c r="W85" s="121"/>
      <c r="X85" s="121"/>
      <c r="Y85" s="121"/>
      <c r="Z85" s="119"/>
      <c r="AA85" s="110"/>
      <c r="AB85" s="110"/>
      <c r="AC85" s="147"/>
      <c r="AD85" s="74"/>
      <c r="AF85" s="71" t="s">
        <v>249</v>
      </c>
      <c r="AH85" s="71">
        <v>297254</v>
      </c>
      <c r="AI85" s="209"/>
      <c r="AJ85" s="267">
        <v>43434</v>
      </c>
      <c r="AK85" s="71" t="s">
        <v>710</v>
      </c>
    </row>
    <row r="86" spans="8:39" s="71" customFormat="1" ht="23.4" x14ac:dyDescent="0.45">
      <c r="H86" s="117"/>
      <c r="I86" s="117"/>
      <c r="J86" s="117"/>
      <c r="K86" s="117"/>
      <c r="L86" s="117"/>
      <c r="M86" s="117"/>
      <c r="T86" s="121"/>
      <c r="U86" s="121"/>
      <c r="V86" s="121"/>
      <c r="W86" s="121"/>
      <c r="X86" s="121"/>
      <c r="Y86" s="121"/>
      <c r="Z86" s="119"/>
      <c r="AA86" s="110"/>
      <c r="AB86" s="110"/>
      <c r="AC86" s="147"/>
      <c r="AD86" s="74"/>
      <c r="AF86" s="71" t="s">
        <v>249</v>
      </c>
      <c r="AH86" s="71">
        <v>297484</v>
      </c>
      <c r="AI86" s="209"/>
      <c r="AJ86" s="267">
        <v>43434</v>
      </c>
      <c r="AK86" s="71" t="s">
        <v>710</v>
      </c>
    </row>
    <row r="87" spans="8:39" s="71" customFormat="1" ht="23.4" x14ac:dyDescent="0.45">
      <c r="H87" s="117"/>
      <c r="I87" s="117"/>
      <c r="J87" s="117"/>
      <c r="K87" s="117"/>
      <c r="L87" s="117"/>
      <c r="M87" s="117"/>
      <c r="T87" s="121"/>
      <c r="U87" s="121"/>
      <c r="V87" s="121"/>
      <c r="W87" s="121"/>
      <c r="X87" s="121"/>
      <c r="Y87" s="121"/>
      <c r="Z87" s="119"/>
      <c r="AA87" s="110"/>
      <c r="AB87" s="110"/>
      <c r="AC87" s="147"/>
      <c r="AD87" s="74"/>
      <c r="AF87" s="71" t="s">
        <v>249</v>
      </c>
      <c r="AH87" s="71">
        <v>297486</v>
      </c>
      <c r="AI87" s="209"/>
      <c r="AJ87" s="267">
        <v>43434</v>
      </c>
      <c r="AK87" s="71" t="s">
        <v>710</v>
      </c>
    </row>
    <row r="88" spans="8:39" s="71" customFormat="1" ht="23.4" x14ac:dyDescent="0.45">
      <c r="H88" s="117"/>
      <c r="I88" s="117"/>
      <c r="J88" s="117"/>
      <c r="K88" s="117"/>
      <c r="L88" s="117"/>
      <c r="M88" s="117"/>
      <c r="T88" s="121"/>
      <c r="U88" s="121"/>
      <c r="V88" s="121"/>
      <c r="W88" s="121"/>
      <c r="X88" s="121"/>
      <c r="Y88" s="121"/>
      <c r="Z88" s="119"/>
      <c r="AA88" s="110"/>
      <c r="AB88" s="110"/>
      <c r="AC88" s="147"/>
      <c r="AD88" s="74"/>
      <c r="AF88" s="71" t="s">
        <v>249</v>
      </c>
      <c r="AH88" s="71">
        <v>297506</v>
      </c>
      <c r="AI88" s="209"/>
      <c r="AJ88" s="267">
        <v>43434</v>
      </c>
      <c r="AK88" s="71" t="s">
        <v>710</v>
      </c>
    </row>
    <row r="89" spans="8:39" s="71" customFormat="1" ht="23.4" x14ac:dyDescent="0.45">
      <c r="H89" s="117"/>
      <c r="I89" s="117"/>
      <c r="J89" s="117"/>
      <c r="K89" s="117"/>
      <c r="L89" s="117"/>
      <c r="M89" s="117"/>
      <c r="T89" s="121"/>
      <c r="U89" s="121"/>
      <c r="V89" s="121"/>
      <c r="W89" s="121"/>
      <c r="X89" s="121"/>
      <c r="Y89" s="121"/>
      <c r="Z89" s="119"/>
      <c r="AA89" s="110"/>
      <c r="AB89" s="110"/>
      <c r="AC89" s="147"/>
      <c r="AD89" s="74"/>
      <c r="AF89" s="71" t="s">
        <v>249</v>
      </c>
      <c r="AH89" s="71">
        <v>297525</v>
      </c>
      <c r="AI89" s="209"/>
      <c r="AJ89" s="267">
        <v>43434</v>
      </c>
      <c r="AK89" s="71" t="s">
        <v>710</v>
      </c>
    </row>
    <row r="90" spans="8:39" s="71" customFormat="1" ht="23.4" x14ac:dyDescent="0.45">
      <c r="H90" s="117"/>
      <c r="I90" s="117"/>
      <c r="J90" s="117"/>
      <c r="K90" s="117"/>
      <c r="L90" s="117"/>
      <c r="M90" s="117"/>
      <c r="T90" s="121"/>
      <c r="U90" s="121"/>
      <c r="V90" s="121"/>
      <c r="W90" s="121"/>
      <c r="X90" s="121"/>
      <c r="Y90" s="121"/>
      <c r="Z90" s="119"/>
      <c r="AA90" s="110"/>
      <c r="AB90" s="110"/>
      <c r="AC90" s="147"/>
      <c r="AD90" s="74"/>
      <c r="AF90" s="71" t="s">
        <v>249</v>
      </c>
      <c r="AH90" s="71">
        <v>297585</v>
      </c>
      <c r="AI90" s="209"/>
      <c r="AJ90" s="267">
        <v>43434</v>
      </c>
      <c r="AK90" s="71" t="s">
        <v>710</v>
      </c>
    </row>
    <row r="91" spans="8:39" s="71" customFormat="1" ht="23.4" x14ac:dyDescent="0.45">
      <c r="H91" s="117"/>
      <c r="I91" s="117"/>
      <c r="J91" s="117"/>
      <c r="K91" s="117"/>
      <c r="L91" s="117"/>
      <c r="M91" s="117"/>
      <c r="T91" s="121"/>
      <c r="U91" s="121"/>
      <c r="V91" s="121"/>
      <c r="W91" s="121"/>
      <c r="X91" s="121"/>
      <c r="Y91" s="121"/>
      <c r="Z91" s="119"/>
      <c r="AA91" s="110"/>
      <c r="AB91" s="110"/>
      <c r="AC91" s="147"/>
      <c r="AD91" s="74"/>
      <c r="AF91" s="71" t="s">
        <v>249</v>
      </c>
      <c r="AH91" s="71">
        <v>297590</v>
      </c>
      <c r="AI91" s="209"/>
      <c r="AJ91" s="267">
        <v>43434</v>
      </c>
      <c r="AK91" s="71" t="s">
        <v>710</v>
      </c>
    </row>
    <row r="92" spans="8:39" s="71" customFormat="1" ht="23.4" x14ac:dyDescent="0.45">
      <c r="H92" s="117"/>
      <c r="I92" s="117"/>
      <c r="J92" s="117"/>
      <c r="K92" s="117"/>
      <c r="L92" s="117"/>
      <c r="M92" s="117"/>
      <c r="T92" s="121"/>
      <c r="U92" s="121"/>
      <c r="V92" s="121"/>
      <c r="W92" s="121"/>
      <c r="X92" s="121"/>
      <c r="Y92" s="121"/>
      <c r="AF92" s="71" t="s">
        <v>249</v>
      </c>
      <c r="AH92" s="71">
        <v>297606</v>
      </c>
      <c r="AI92" s="209"/>
      <c r="AJ92" s="267">
        <v>43434</v>
      </c>
      <c r="AK92" s="71" t="s">
        <v>710</v>
      </c>
    </row>
    <row r="93" spans="8:39" s="71" customFormat="1" ht="23.4" x14ac:dyDescent="0.45">
      <c r="H93" s="117"/>
      <c r="I93" s="117"/>
      <c r="J93" s="117"/>
      <c r="K93" s="117"/>
      <c r="L93" s="117"/>
      <c r="M93" s="117"/>
      <c r="T93" s="121"/>
      <c r="U93" s="121"/>
      <c r="V93" s="121"/>
      <c r="W93" s="121"/>
      <c r="X93" s="121"/>
      <c r="Y93" s="121"/>
      <c r="AF93" s="71" t="s">
        <v>249</v>
      </c>
      <c r="AH93" s="71">
        <v>297614</v>
      </c>
      <c r="AI93" s="209"/>
      <c r="AJ93" s="267">
        <v>43434</v>
      </c>
    </row>
    <row r="94" spans="8:39" s="71" customFormat="1" ht="23.4" x14ac:dyDescent="0.45">
      <c r="H94" s="117"/>
      <c r="I94" s="117"/>
      <c r="J94" s="117"/>
      <c r="K94" s="117"/>
      <c r="L94" s="117"/>
      <c r="M94" s="117"/>
      <c r="T94" s="121"/>
      <c r="U94" s="121"/>
      <c r="V94" s="121"/>
      <c r="W94" s="121"/>
      <c r="X94" s="121"/>
      <c r="Y94" s="121"/>
      <c r="AF94" s="121"/>
      <c r="AG94" s="121"/>
      <c r="AH94" s="121"/>
      <c r="AI94" s="121"/>
      <c r="AJ94" s="121"/>
    </row>
    <row r="95" spans="8:39" s="121" customFormat="1" ht="23.4" x14ac:dyDescent="0.45">
      <c r="H95" s="120"/>
      <c r="I95" s="120"/>
      <c r="J95" s="120"/>
      <c r="K95" s="120"/>
      <c r="L95" s="120"/>
      <c r="M95" s="120"/>
      <c r="Z95" s="71"/>
      <c r="AA95" s="71"/>
      <c r="AB95" s="71"/>
      <c r="AC95" s="71"/>
      <c r="AD95" s="71"/>
      <c r="AE95" s="71"/>
      <c r="AL95" s="71"/>
      <c r="AM95" s="71"/>
    </row>
    <row r="96" spans="8:39" s="121" customFormat="1" ht="23.4" x14ac:dyDescent="0.45">
      <c r="H96" s="120"/>
      <c r="I96" s="120"/>
      <c r="J96" s="120"/>
      <c r="K96" s="120"/>
      <c r="L96" s="120"/>
      <c r="M96" s="120"/>
      <c r="Z96" s="71"/>
      <c r="AA96" s="71"/>
      <c r="AB96" s="71"/>
      <c r="AC96" s="71"/>
      <c r="AD96" s="71"/>
      <c r="AE96" s="71"/>
      <c r="AL96" s="71"/>
      <c r="AM96" s="71"/>
    </row>
    <row r="97" spans="8:39" s="121" customFormat="1" ht="23.4" x14ac:dyDescent="0.45">
      <c r="H97" s="120"/>
      <c r="I97" s="120"/>
      <c r="J97" s="120"/>
      <c r="K97" s="120"/>
      <c r="L97" s="120"/>
      <c r="M97" s="120"/>
      <c r="Z97" s="71"/>
      <c r="AA97" s="71"/>
      <c r="AB97" s="71"/>
      <c r="AC97" s="71"/>
      <c r="AD97" s="71"/>
      <c r="AE97" s="71"/>
      <c r="AL97" s="71"/>
      <c r="AM97" s="71"/>
    </row>
    <row r="98" spans="8:39" s="121" customFormat="1" ht="23.4" x14ac:dyDescent="0.45">
      <c r="H98" s="120"/>
      <c r="I98" s="120"/>
      <c r="J98" s="120"/>
      <c r="K98" s="120"/>
      <c r="L98" s="120"/>
      <c r="M98" s="120"/>
      <c r="Z98" s="71"/>
      <c r="AA98" s="71"/>
      <c r="AB98" s="71"/>
      <c r="AC98" s="71"/>
      <c r="AD98" s="71"/>
    </row>
    <row r="99" spans="8:39" s="121" customFormat="1" ht="23.4" x14ac:dyDescent="0.45">
      <c r="H99" s="120"/>
      <c r="I99" s="120"/>
      <c r="J99" s="120"/>
      <c r="K99" s="120"/>
      <c r="L99" s="120"/>
      <c r="M99" s="120"/>
      <c r="Z99" s="71"/>
      <c r="AA99" s="71"/>
      <c r="AB99" s="71"/>
      <c r="AC99" s="71"/>
      <c r="AD99" s="71"/>
      <c r="AF99" s="71"/>
      <c r="AG99" s="71"/>
      <c r="AH99" s="71"/>
      <c r="AI99" s="71"/>
      <c r="AJ99" s="71"/>
    </row>
    <row r="100" spans="8:39" s="121" customFormat="1" ht="23.4" x14ac:dyDescent="0.45">
      <c r="H100" s="120"/>
      <c r="I100" s="120"/>
      <c r="J100" s="120"/>
      <c r="K100" s="120"/>
      <c r="L100" s="120"/>
      <c r="M100" s="120"/>
      <c r="Z100" s="71"/>
      <c r="AA100" s="71"/>
      <c r="AB100" s="71"/>
      <c r="AC100" s="71"/>
      <c r="AD100" s="71"/>
    </row>
    <row r="101" spans="8:39" ht="23.4" x14ac:dyDescent="0.45">
      <c r="N101" s="121"/>
      <c r="O101" s="121"/>
      <c r="P101" s="121"/>
      <c r="Q101" s="121"/>
      <c r="R101" s="121"/>
      <c r="S101" s="121"/>
      <c r="T101" s="121"/>
      <c r="U101" s="121"/>
      <c r="V101" s="121"/>
      <c r="W101" s="121"/>
      <c r="X101" s="121"/>
      <c r="Y101" s="121"/>
      <c r="Z101" s="71"/>
      <c r="AA101" s="71"/>
      <c r="AB101" s="71"/>
      <c r="AC101" s="71"/>
      <c r="AD101" s="71"/>
      <c r="AE101" s="121"/>
      <c r="AF101" s="121"/>
      <c r="AG101" s="121"/>
      <c r="AH101" s="121"/>
      <c r="AI101" s="121"/>
      <c r="AJ101" s="121"/>
      <c r="AK101" s="121"/>
      <c r="AL101" s="121"/>
      <c r="AM101" s="121"/>
    </row>
    <row r="102" spans="8:39" x14ac:dyDescent="0.3">
      <c r="N102" s="121"/>
      <c r="O102" s="121"/>
      <c r="P102" s="121"/>
      <c r="Q102" s="121"/>
      <c r="R102" s="121"/>
      <c r="S102" s="121"/>
      <c r="T102" s="121"/>
      <c r="U102" s="121"/>
      <c r="V102" s="121"/>
      <c r="W102" s="121"/>
      <c r="X102" s="121"/>
      <c r="Y102" s="121"/>
      <c r="Z102" s="121"/>
      <c r="AA102" s="121"/>
      <c r="AB102" s="121"/>
      <c r="AC102" s="121"/>
      <c r="AD102" s="121"/>
      <c r="AE102" s="121"/>
      <c r="AF102" s="121"/>
      <c r="AG102" s="121"/>
      <c r="AH102" s="121"/>
      <c r="AI102" s="121"/>
      <c r="AJ102" s="121"/>
      <c r="AK102" s="121"/>
      <c r="AL102" s="121"/>
      <c r="AM102" s="121"/>
    </row>
    <row r="103" spans="8:39" x14ac:dyDescent="0.3">
      <c r="N103" s="121"/>
      <c r="O103" s="121"/>
      <c r="P103" s="121"/>
      <c r="Q103" s="121"/>
      <c r="R103" s="121"/>
      <c r="S103" s="121"/>
      <c r="T103" s="121"/>
      <c r="U103" s="121"/>
      <c r="V103" s="121"/>
      <c r="W103" s="121"/>
      <c r="X103" s="121"/>
      <c r="Y103" s="121"/>
      <c r="Z103" s="121"/>
      <c r="AA103" s="121"/>
      <c r="AB103" s="121"/>
      <c r="AC103" s="121"/>
      <c r="AD103" s="121"/>
      <c r="AE103" s="121"/>
      <c r="AF103" s="121"/>
      <c r="AG103" s="121"/>
      <c r="AH103" s="121"/>
      <c r="AI103" s="121"/>
      <c r="AJ103" s="121"/>
      <c r="AK103" s="121"/>
      <c r="AL103" s="121"/>
      <c r="AM103" s="121"/>
    </row>
    <row r="104" spans="8:39" x14ac:dyDescent="0.3">
      <c r="AF104" s="121"/>
      <c r="AG104" s="121"/>
      <c r="AH104" s="121"/>
      <c r="AI104" s="121"/>
      <c r="AJ104" s="121"/>
    </row>
    <row r="105" spans="8:39" x14ac:dyDescent="0.3">
      <c r="AH105" s="121"/>
    </row>
  </sheetData>
  <mergeCells count="6">
    <mergeCell ref="AF4:AK4"/>
    <mergeCell ref="A3:M3"/>
    <mergeCell ref="H4:M4"/>
    <mergeCell ref="N4:S4"/>
    <mergeCell ref="T4:Y4"/>
    <mergeCell ref="Z4:AE4"/>
  </mergeCells>
  <printOptions horizontalCentered="1"/>
  <pageMargins left="0.70866141732283472" right="0.51181102362204722" top="0.35433070866141736" bottom="0.35433070866141736" header="0.31496062992125984" footer="0.31496062992125984"/>
  <pageSetup paperSize="5" scale="1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M95"/>
  <sheetViews>
    <sheetView topLeftCell="Z1" zoomScale="55" zoomScaleNormal="55" workbookViewId="0">
      <pane ySplit="1" topLeftCell="A2" activePane="bottomLeft" state="frozen"/>
      <selection activeCell="P24" sqref="P24"/>
      <selection pane="bottomLeft" activeCell="AM8" sqref="AM8"/>
    </sheetView>
  </sheetViews>
  <sheetFormatPr baseColWidth="10" defaultColWidth="11.44140625" defaultRowHeight="14.4" x14ac:dyDescent="0.3"/>
  <cols>
    <col min="1" max="1" width="22.109375" style="1" hidden="1" customWidth="1"/>
    <col min="2" max="2" width="25.5546875" style="1" customWidth="1"/>
    <col min="3" max="4" width="31.6640625" style="1" customWidth="1"/>
    <col min="5" max="5" width="46" style="1" customWidth="1"/>
    <col min="6" max="6" width="33.109375" style="1" customWidth="1"/>
    <col min="7" max="7" width="17.6640625" style="1" customWidth="1"/>
    <col min="8" max="13" width="29.109375" style="2" customWidth="1"/>
    <col min="14" max="14" width="34.109375" style="1" customWidth="1"/>
    <col min="15" max="15" width="37.44140625" style="1" customWidth="1"/>
    <col min="16" max="24" width="30.5546875" style="1" customWidth="1"/>
    <col min="25" max="25" width="48" style="1" bestFit="1" customWidth="1"/>
    <col min="26" max="30" width="29.6640625" style="1" customWidth="1"/>
    <col min="31" max="37" width="29.109375" style="1" customWidth="1"/>
    <col min="38" max="16384" width="11.44140625" style="1"/>
  </cols>
  <sheetData>
    <row r="3" spans="1:39" ht="30.6" thickBot="1" x14ac:dyDescent="0.35">
      <c r="A3" s="323" t="s">
        <v>93</v>
      </c>
      <c r="B3" s="323"/>
      <c r="C3" s="323"/>
      <c r="D3" s="323"/>
      <c r="E3" s="323"/>
      <c r="F3" s="323"/>
      <c r="G3" s="323"/>
      <c r="H3" s="323"/>
      <c r="I3" s="323"/>
      <c r="J3" s="323"/>
      <c r="K3" s="323"/>
      <c r="L3" s="323"/>
      <c r="M3" s="323"/>
    </row>
    <row r="4" spans="1:39" ht="46.8" thickBot="1" x14ac:dyDescent="0.9">
      <c r="A4" s="6"/>
      <c r="B4" s="6"/>
      <c r="C4" s="6"/>
      <c r="D4" s="6"/>
      <c r="E4" s="6"/>
      <c r="F4" s="6"/>
      <c r="G4" s="6"/>
      <c r="H4" s="324" t="s">
        <v>0</v>
      </c>
      <c r="I4" s="325"/>
      <c r="J4" s="325"/>
      <c r="K4" s="325"/>
      <c r="L4" s="325"/>
      <c r="M4" s="329"/>
      <c r="N4" s="324" t="s">
        <v>1</v>
      </c>
      <c r="O4" s="325"/>
      <c r="P4" s="325"/>
      <c r="Q4" s="325"/>
      <c r="R4" s="325"/>
      <c r="S4" s="329"/>
      <c r="T4" s="324" t="s">
        <v>2</v>
      </c>
      <c r="U4" s="325"/>
      <c r="V4" s="325"/>
      <c r="W4" s="325"/>
      <c r="X4" s="325"/>
      <c r="Y4" s="329"/>
      <c r="Z4" s="324" t="s">
        <v>3</v>
      </c>
      <c r="AA4" s="325"/>
      <c r="AB4" s="325"/>
      <c r="AC4" s="325"/>
      <c r="AD4" s="325"/>
      <c r="AE4" s="329"/>
      <c r="AF4" s="324" t="s">
        <v>4</v>
      </c>
      <c r="AG4" s="325"/>
      <c r="AH4" s="325"/>
      <c r="AI4" s="325"/>
      <c r="AJ4" s="325"/>
      <c r="AK4" s="329"/>
    </row>
    <row r="5" spans="1:39" ht="128.25" customHeight="1" x14ac:dyDescent="0.3">
      <c r="A5" s="7" t="s">
        <v>5</v>
      </c>
      <c r="B5" s="8" t="s">
        <v>6</v>
      </c>
      <c r="C5" s="8" t="s">
        <v>7</v>
      </c>
      <c r="D5" s="8" t="s">
        <v>8</v>
      </c>
      <c r="E5" s="8" t="s">
        <v>9</v>
      </c>
      <c r="F5" s="9" t="s">
        <v>10</v>
      </c>
      <c r="G5" s="8" t="s">
        <v>11</v>
      </c>
      <c r="H5" s="10" t="s">
        <v>12</v>
      </c>
      <c r="I5" s="10" t="s">
        <v>13</v>
      </c>
      <c r="J5" s="10" t="s">
        <v>14</v>
      </c>
      <c r="K5" s="10" t="s">
        <v>15</v>
      </c>
      <c r="L5" s="10" t="s">
        <v>16</v>
      </c>
      <c r="M5" s="10" t="s">
        <v>17</v>
      </c>
      <c r="N5" s="10" t="s">
        <v>12</v>
      </c>
      <c r="O5" s="10" t="s">
        <v>13</v>
      </c>
      <c r="P5" s="10" t="s">
        <v>14</v>
      </c>
      <c r="Q5" s="10" t="s">
        <v>15</v>
      </c>
      <c r="R5" s="10" t="s">
        <v>16</v>
      </c>
      <c r="S5" s="10" t="s">
        <v>17</v>
      </c>
      <c r="T5" s="10" t="s">
        <v>12</v>
      </c>
      <c r="U5" s="10" t="s">
        <v>13</v>
      </c>
      <c r="V5" s="10" t="s">
        <v>14</v>
      </c>
      <c r="W5" s="10" t="s">
        <v>15</v>
      </c>
      <c r="X5" s="10" t="s">
        <v>16</v>
      </c>
      <c r="Y5" s="10" t="s">
        <v>17</v>
      </c>
      <c r="Z5" s="10" t="s">
        <v>12</v>
      </c>
      <c r="AA5" s="10" t="s">
        <v>13</v>
      </c>
      <c r="AB5" s="10" t="s">
        <v>14</v>
      </c>
      <c r="AC5" s="10" t="s">
        <v>15</v>
      </c>
      <c r="AD5" s="10" t="s">
        <v>16</v>
      </c>
      <c r="AE5" s="10" t="s">
        <v>17</v>
      </c>
      <c r="AF5" s="10" t="s">
        <v>12</v>
      </c>
      <c r="AG5" s="10" t="s">
        <v>13</v>
      </c>
      <c r="AH5" s="10" t="s">
        <v>14</v>
      </c>
      <c r="AI5" s="10" t="s">
        <v>15</v>
      </c>
      <c r="AJ5" s="10" t="s">
        <v>16</v>
      </c>
      <c r="AK5" s="10" t="s">
        <v>17</v>
      </c>
    </row>
    <row r="6" spans="1:39" ht="191.25" customHeight="1" x14ac:dyDescent="0.3">
      <c r="A6" s="11" t="s">
        <v>18</v>
      </c>
      <c r="B6" s="11" t="s">
        <v>36</v>
      </c>
      <c r="C6" s="11" t="s">
        <v>110</v>
      </c>
      <c r="D6" s="11" t="s">
        <v>111</v>
      </c>
      <c r="E6" s="11" t="s">
        <v>112</v>
      </c>
      <c r="F6" s="12" t="s">
        <v>20</v>
      </c>
      <c r="G6" s="12" t="s">
        <v>21</v>
      </c>
      <c r="H6" s="13">
        <f>(I6/J6)</f>
        <v>1</v>
      </c>
      <c r="I6" s="14">
        <f>+O6+U6+AA6+AG6</f>
        <v>32</v>
      </c>
      <c r="J6" s="14">
        <f>+P6+V6+AB6+AH6</f>
        <v>32</v>
      </c>
      <c r="K6" s="13">
        <f>(L6/M6)</f>
        <v>1</v>
      </c>
      <c r="L6" s="14">
        <f>+R6+X6+AD6+AJ6</f>
        <v>32</v>
      </c>
      <c r="M6" s="14">
        <f>+S6+Y6+AE6+AK6</f>
        <v>32</v>
      </c>
      <c r="N6" s="13">
        <f>(O6/P6)</f>
        <v>1</v>
      </c>
      <c r="O6" s="14">
        <v>29</v>
      </c>
      <c r="P6" s="14">
        <v>29</v>
      </c>
      <c r="Q6" s="13">
        <f>(R6/S6)</f>
        <v>0.82758620689655171</v>
      </c>
      <c r="R6" s="14">
        <f>+O10</f>
        <v>24</v>
      </c>
      <c r="S6" s="14">
        <f>+P10</f>
        <v>29</v>
      </c>
      <c r="T6" s="13" t="e">
        <f>(U6/V6)</f>
        <v>#DIV/0!</v>
      </c>
      <c r="U6" s="14"/>
      <c r="V6" s="14"/>
      <c r="W6" s="13" t="e">
        <f>(X6/Y6)</f>
        <v>#DIV/0!</v>
      </c>
      <c r="X6" s="14">
        <f>+U10</f>
        <v>6</v>
      </c>
      <c r="Y6" s="14">
        <f>+V10</f>
        <v>0</v>
      </c>
      <c r="Z6" s="13" t="e">
        <f>(AA6/AB6)</f>
        <v>#DIV/0!</v>
      </c>
      <c r="AA6" s="14"/>
      <c r="AB6" s="14"/>
      <c r="AC6" s="13" t="e">
        <f>(AD6/AE6)</f>
        <v>#DIV/0!</v>
      </c>
      <c r="AD6" s="14">
        <f>+AA10</f>
        <v>2</v>
      </c>
      <c r="AE6" s="14">
        <f>+AB10</f>
        <v>0</v>
      </c>
      <c r="AF6" s="13">
        <f>(AG6/AH6)</f>
        <v>1</v>
      </c>
      <c r="AG6" s="14">
        <v>3</v>
      </c>
      <c r="AH6" s="14">
        <v>3</v>
      </c>
      <c r="AI6" s="13">
        <f>(AJ6/AK6)</f>
        <v>0</v>
      </c>
      <c r="AJ6" s="14">
        <f>+AG10</f>
        <v>0</v>
      </c>
      <c r="AK6" s="14">
        <f>+AH10</f>
        <v>3</v>
      </c>
      <c r="AM6" s="318">
        <f>AK6+AE6+Y6+S6</f>
        <v>32</v>
      </c>
    </row>
    <row r="7" spans="1:39" x14ac:dyDescent="0.3">
      <c r="AM7" s="318">
        <f>AJ6+AD6+X6+R6</f>
        <v>32</v>
      </c>
    </row>
    <row r="8" spans="1:39" s="15" customFormat="1" ht="117" x14ac:dyDescent="0.45">
      <c r="J8" s="16"/>
      <c r="K8" s="16"/>
      <c r="L8" s="16"/>
      <c r="M8" s="16"/>
      <c r="O8" s="17" t="s">
        <v>40</v>
      </c>
      <c r="P8" s="30" t="s">
        <v>41</v>
      </c>
      <c r="Q8" s="18"/>
      <c r="R8" s="16"/>
      <c r="S8" s="17" t="s">
        <v>22</v>
      </c>
      <c r="U8" s="17" t="s">
        <v>40</v>
      </c>
      <c r="V8" s="30" t="s">
        <v>41</v>
      </c>
      <c r="W8" s="18"/>
      <c r="X8" s="16"/>
      <c r="Y8" s="17" t="s">
        <v>22</v>
      </c>
      <c r="AA8" s="17" t="s">
        <v>40</v>
      </c>
      <c r="AB8" s="30" t="s">
        <v>41</v>
      </c>
      <c r="AC8" s="18"/>
      <c r="AD8" s="16"/>
      <c r="AE8" s="17" t="s">
        <v>22</v>
      </c>
      <c r="AG8" s="17" t="s">
        <v>40</v>
      </c>
      <c r="AH8" s="30" t="s">
        <v>41</v>
      </c>
      <c r="AI8" s="18"/>
      <c r="AJ8" s="16"/>
      <c r="AK8" s="17" t="s">
        <v>22</v>
      </c>
    </row>
    <row r="9" spans="1:39" s="15" customFormat="1" ht="23.4" x14ac:dyDescent="0.45">
      <c r="J9" s="16"/>
      <c r="K9" s="16"/>
      <c r="L9" s="16"/>
      <c r="M9" s="16"/>
      <c r="N9" s="15" t="s">
        <v>23</v>
      </c>
      <c r="O9" s="15" t="s">
        <v>42</v>
      </c>
      <c r="P9" s="15" t="s">
        <v>43</v>
      </c>
      <c r="Q9" s="18"/>
      <c r="R9" s="16"/>
      <c r="S9" s="15" t="s">
        <v>44</v>
      </c>
      <c r="T9" s="15" t="s">
        <v>23</v>
      </c>
      <c r="U9" s="15" t="s">
        <v>42</v>
      </c>
      <c r="V9" s="15" t="s">
        <v>43</v>
      </c>
      <c r="W9" s="18"/>
      <c r="X9" s="16"/>
      <c r="Y9" s="15" t="s">
        <v>44</v>
      </c>
      <c r="Z9" s="15" t="s">
        <v>23</v>
      </c>
      <c r="AA9" s="15" t="s">
        <v>42</v>
      </c>
      <c r="AB9" s="15" t="s">
        <v>43</v>
      </c>
      <c r="AC9" s="18"/>
      <c r="AD9" s="16"/>
      <c r="AE9" s="15" t="s">
        <v>44</v>
      </c>
      <c r="AF9" s="15" t="s">
        <v>23</v>
      </c>
      <c r="AG9" s="15" t="s">
        <v>42</v>
      </c>
      <c r="AH9" s="15" t="s">
        <v>43</v>
      </c>
      <c r="AI9" s="18"/>
      <c r="AJ9" s="16"/>
      <c r="AK9" s="15" t="s">
        <v>44</v>
      </c>
    </row>
    <row r="10" spans="1:39" s="15" customFormat="1" ht="61.2" x14ac:dyDescent="0.45">
      <c r="J10" s="16"/>
      <c r="K10" s="16"/>
      <c r="L10" s="16"/>
      <c r="M10" s="16"/>
      <c r="N10" s="71"/>
      <c r="O10" s="299">
        <f>COUNTA(O11:O41)</f>
        <v>24</v>
      </c>
      <c r="P10" s="299">
        <f>COUNTA(P11:P41)</f>
        <v>29</v>
      </c>
      <c r="Q10" s="300"/>
      <c r="R10" s="117"/>
      <c r="S10" s="71"/>
      <c r="T10" s="71"/>
      <c r="U10" s="299">
        <f>COUNTA(U11:U41)</f>
        <v>6</v>
      </c>
      <c r="V10" s="299">
        <f>COUNTA(V11:V41)</f>
        <v>0</v>
      </c>
      <c r="W10" s="300"/>
      <c r="X10" s="117"/>
      <c r="Y10" s="71"/>
      <c r="Z10" s="71"/>
      <c r="AA10" s="299">
        <f>COUNTA(AA11:AA41)</f>
        <v>2</v>
      </c>
      <c r="AB10" s="299">
        <f>COUNTA(AB11:AB41)</f>
        <v>0</v>
      </c>
      <c r="AC10" s="300"/>
      <c r="AD10" s="117"/>
      <c r="AE10" s="71"/>
      <c r="AF10" s="71"/>
      <c r="AG10" s="299">
        <f>COUNTA(AG11:AG41)</f>
        <v>0</v>
      </c>
      <c r="AH10" s="299">
        <f>COUNTA(AH11:AH41)</f>
        <v>3</v>
      </c>
      <c r="AI10" s="300"/>
      <c r="AJ10" s="117"/>
      <c r="AK10" s="71"/>
    </row>
    <row r="11" spans="1:39" s="15" customFormat="1" ht="25.8" x14ac:dyDescent="0.5">
      <c r="J11" s="16"/>
      <c r="K11" s="16"/>
      <c r="L11" s="16"/>
      <c r="M11" s="16"/>
      <c r="N11" s="133" t="s">
        <v>296</v>
      </c>
      <c r="O11" s="126">
        <v>43154</v>
      </c>
      <c r="P11" s="124" t="s">
        <v>296</v>
      </c>
      <c r="Q11" s="301"/>
      <c r="R11" s="302"/>
      <c r="S11" s="303"/>
      <c r="T11" s="123" t="s">
        <v>292</v>
      </c>
      <c r="U11" s="123" t="s">
        <v>292</v>
      </c>
      <c r="V11" s="123"/>
      <c r="W11" s="304">
        <v>43203</v>
      </c>
      <c r="X11" s="302"/>
      <c r="Y11" s="303"/>
      <c r="Z11" s="33" t="s">
        <v>196</v>
      </c>
      <c r="AA11" s="33" t="s">
        <v>196</v>
      </c>
      <c r="AB11" s="33"/>
      <c r="AC11" s="35">
        <v>43299</v>
      </c>
      <c r="AD11" s="33"/>
      <c r="AE11" s="33" t="s">
        <v>551</v>
      </c>
      <c r="AF11" s="33" t="s">
        <v>196</v>
      </c>
      <c r="AG11" s="33"/>
      <c r="AH11" s="33" t="s">
        <v>196</v>
      </c>
      <c r="AI11" s="71"/>
      <c r="AJ11" s="71"/>
      <c r="AK11" s="71"/>
    </row>
    <row r="12" spans="1:39" s="15" customFormat="1" ht="25.8" x14ac:dyDescent="0.5">
      <c r="J12" s="16"/>
      <c r="K12" s="16"/>
      <c r="L12" s="16"/>
      <c r="M12" s="16"/>
      <c r="N12" s="124" t="s">
        <v>297</v>
      </c>
      <c r="O12" s="127">
        <v>43154</v>
      </c>
      <c r="P12" s="124" t="s">
        <v>297</v>
      </c>
      <c r="Q12" s="301"/>
      <c r="R12" s="302"/>
      <c r="S12" s="303"/>
      <c r="T12" s="123" t="s">
        <v>292</v>
      </c>
      <c r="U12" s="123" t="s">
        <v>292</v>
      </c>
      <c r="V12" s="123"/>
      <c r="W12" s="304">
        <v>43203</v>
      </c>
      <c r="X12" s="302"/>
      <c r="Y12" s="303"/>
      <c r="Z12" s="33" t="s">
        <v>249</v>
      </c>
      <c r="AA12" s="33" t="s">
        <v>249</v>
      </c>
      <c r="AB12" s="33"/>
      <c r="AC12" s="35" t="s">
        <v>569</v>
      </c>
      <c r="AD12" s="33"/>
      <c r="AE12" s="33"/>
      <c r="AF12" s="124" t="s">
        <v>299</v>
      </c>
      <c r="AG12" s="124"/>
      <c r="AH12" s="124" t="s">
        <v>299</v>
      </c>
      <c r="AI12" s="71"/>
      <c r="AJ12" s="71"/>
      <c r="AK12" s="71"/>
    </row>
    <row r="13" spans="1:39" s="15" customFormat="1" ht="25.8" x14ac:dyDescent="0.5">
      <c r="J13" s="16"/>
      <c r="K13" s="16"/>
      <c r="L13" s="16"/>
      <c r="M13" s="16"/>
      <c r="N13" s="124" t="s">
        <v>301</v>
      </c>
      <c r="O13" s="128">
        <v>43154</v>
      </c>
      <c r="P13" s="124" t="s">
        <v>301</v>
      </c>
      <c r="Q13" s="301"/>
      <c r="R13" s="302"/>
      <c r="S13" s="303"/>
      <c r="T13" s="124" t="s">
        <v>185</v>
      </c>
      <c r="U13" s="304" t="s">
        <v>185</v>
      </c>
      <c r="V13" s="304"/>
      <c r="W13" s="304">
        <v>43203</v>
      </c>
      <c r="X13" s="302"/>
      <c r="Y13" s="303"/>
      <c r="Z13" s="71"/>
      <c r="AA13" s="71"/>
      <c r="AB13" s="71"/>
      <c r="AC13" s="71"/>
      <c r="AD13" s="71"/>
      <c r="AE13" s="71"/>
      <c r="AF13" s="123" t="s">
        <v>292</v>
      </c>
      <c r="AG13" s="123"/>
      <c r="AH13" s="123" t="s">
        <v>292</v>
      </c>
      <c r="AI13" s="71"/>
      <c r="AJ13" s="71"/>
      <c r="AK13" s="71"/>
    </row>
    <row r="14" spans="1:39" s="15" customFormat="1" ht="25.8" x14ac:dyDescent="0.5">
      <c r="J14" s="16"/>
      <c r="K14" s="16"/>
      <c r="L14" s="16"/>
      <c r="M14" s="16"/>
      <c r="N14" s="124" t="s">
        <v>305</v>
      </c>
      <c r="O14" s="128">
        <v>43154</v>
      </c>
      <c r="P14" s="124" t="s">
        <v>305</v>
      </c>
      <c r="Q14" s="301"/>
      <c r="R14" s="302"/>
      <c r="S14" s="303"/>
      <c r="T14" s="124" t="s">
        <v>299</v>
      </c>
      <c r="U14" s="124" t="s">
        <v>299</v>
      </c>
      <c r="V14" s="124"/>
      <c r="W14" s="304">
        <v>43203</v>
      </c>
      <c r="X14" s="302"/>
      <c r="Y14" s="303"/>
      <c r="Z14" s="71"/>
      <c r="AA14" s="71"/>
      <c r="AB14" s="71"/>
      <c r="AC14" s="71"/>
      <c r="AD14" s="71"/>
      <c r="AE14" s="71"/>
      <c r="AF14" s="209"/>
      <c r="AG14" s="71"/>
      <c r="AH14" s="71"/>
      <c r="AI14" s="71"/>
      <c r="AJ14" s="71"/>
      <c r="AK14" s="71"/>
    </row>
    <row r="15" spans="1:39" s="15" customFormat="1" ht="25.8" x14ac:dyDescent="0.5">
      <c r="J15" s="16"/>
      <c r="K15" s="16"/>
      <c r="L15" s="16"/>
      <c r="M15" s="16"/>
      <c r="N15" s="125" t="s">
        <v>165</v>
      </c>
      <c r="O15" s="129">
        <v>43154</v>
      </c>
      <c r="P15" s="125" t="s">
        <v>165</v>
      </c>
      <c r="Q15" s="301"/>
      <c r="R15" s="302"/>
      <c r="S15" s="303"/>
      <c r="T15" s="124" t="s">
        <v>299</v>
      </c>
      <c r="U15" s="124" t="s">
        <v>299</v>
      </c>
      <c r="V15" s="124"/>
      <c r="W15" s="304">
        <v>43203</v>
      </c>
      <c r="X15" s="302"/>
      <c r="Y15" s="303"/>
      <c r="Z15" s="71"/>
      <c r="AA15" s="71"/>
      <c r="AB15" s="71"/>
      <c r="AC15" s="71"/>
      <c r="AD15" s="71"/>
      <c r="AE15" s="71"/>
      <c r="AF15" s="209"/>
      <c r="AG15" s="71"/>
      <c r="AH15" s="71"/>
      <c r="AI15" s="71"/>
      <c r="AJ15" s="71"/>
      <c r="AK15" s="71"/>
    </row>
    <row r="16" spans="1:39" s="15" customFormat="1" ht="25.8" x14ac:dyDescent="0.5">
      <c r="J16" s="16"/>
      <c r="K16" s="16"/>
      <c r="L16" s="16"/>
      <c r="M16" s="16"/>
      <c r="N16" s="124" t="s">
        <v>307</v>
      </c>
      <c r="O16" s="128">
        <v>43154</v>
      </c>
      <c r="P16" s="124" t="s">
        <v>307</v>
      </c>
      <c r="Q16" s="301"/>
      <c r="R16" s="302"/>
      <c r="S16" s="303"/>
      <c r="T16" s="132" t="s">
        <v>249</v>
      </c>
      <c r="U16" s="132" t="s">
        <v>249</v>
      </c>
      <c r="V16" s="132"/>
      <c r="W16" s="304">
        <v>43215</v>
      </c>
      <c r="X16" s="302"/>
      <c r="Y16" s="303"/>
      <c r="Z16" s="71"/>
      <c r="AA16" s="71"/>
      <c r="AB16" s="71"/>
      <c r="AC16" s="71"/>
      <c r="AD16" s="71"/>
      <c r="AE16" s="71"/>
      <c r="AF16" s="209"/>
      <c r="AG16" s="71"/>
      <c r="AH16" s="71"/>
      <c r="AI16" s="71"/>
      <c r="AJ16" s="71"/>
      <c r="AK16" s="71"/>
    </row>
    <row r="17" spans="8:37" s="15" customFormat="1" ht="25.8" x14ac:dyDescent="0.5">
      <c r="J17" s="16"/>
      <c r="K17" s="16"/>
      <c r="L17" s="16"/>
      <c r="M17" s="16"/>
      <c r="N17" s="123" t="s">
        <v>292</v>
      </c>
      <c r="O17" s="130">
        <v>43185</v>
      </c>
      <c r="P17" s="123" t="s">
        <v>292</v>
      </c>
      <c r="Q17" s="301"/>
      <c r="R17" s="302"/>
      <c r="S17" s="303"/>
      <c r="T17" s="132"/>
      <c r="U17" s="304"/>
      <c r="V17" s="132"/>
      <c r="W17" s="301"/>
      <c r="X17" s="302"/>
      <c r="Y17" s="303"/>
      <c r="Z17" s="71"/>
      <c r="AA17" s="71"/>
      <c r="AB17" s="71"/>
      <c r="AC17" s="71"/>
      <c r="AD17" s="71"/>
      <c r="AE17" s="71"/>
      <c r="AF17" s="209"/>
      <c r="AG17" s="71"/>
      <c r="AH17" s="71"/>
      <c r="AI17" s="71"/>
      <c r="AJ17" s="71"/>
      <c r="AK17" s="71"/>
    </row>
    <row r="18" spans="8:37" s="15" customFormat="1" ht="25.8" x14ac:dyDescent="0.5">
      <c r="H18" s="16"/>
      <c r="I18" s="16"/>
      <c r="J18" s="16"/>
      <c r="K18" s="16"/>
      <c r="L18" s="16"/>
      <c r="M18" s="16"/>
      <c r="N18" s="124" t="s">
        <v>185</v>
      </c>
      <c r="O18" s="130">
        <v>43185</v>
      </c>
      <c r="P18" s="124" t="s">
        <v>185</v>
      </c>
      <c r="Q18" s="71"/>
      <c r="R18" s="71"/>
      <c r="S18" s="71"/>
      <c r="T18" s="132"/>
      <c r="U18" s="304"/>
      <c r="V18" s="132"/>
      <c r="W18" s="301"/>
      <c r="X18" s="302"/>
      <c r="Y18" s="303"/>
      <c r="Z18" s="71"/>
      <c r="AA18" s="71"/>
      <c r="AB18" s="71"/>
      <c r="AC18" s="71"/>
      <c r="AD18" s="71"/>
      <c r="AE18" s="71"/>
      <c r="AF18" s="71"/>
      <c r="AG18" s="71"/>
      <c r="AH18" s="71"/>
      <c r="AI18" s="71"/>
      <c r="AJ18" s="71"/>
      <c r="AK18" s="71"/>
    </row>
    <row r="19" spans="8:37" s="15" customFormat="1" ht="25.8" x14ac:dyDescent="0.5">
      <c r="H19" s="16"/>
      <c r="I19" s="16"/>
      <c r="J19" s="16"/>
      <c r="K19" s="16"/>
      <c r="L19" s="16"/>
      <c r="M19" s="16"/>
      <c r="N19" s="124" t="s">
        <v>293</v>
      </c>
      <c r="O19" s="126">
        <v>43186</v>
      </c>
      <c r="P19" s="124" t="s">
        <v>293</v>
      </c>
      <c r="Q19" s="71"/>
      <c r="R19" s="71"/>
      <c r="S19" s="71"/>
      <c r="T19" s="132"/>
      <c r="U19" s="304"/>
      <c r="V19" s="132"/>
      <c r="W19" s="301"/>
      <c r="X19" s="302"/>
      <c r="Y19" s="303"/>
      <c r="Z19" s="71"/>
      <c r="AA19" s="71"/>
      <c r="AB19" s="71"/>
      <c r="AC19" s="71"/>
      <c r="AD19" s="71"/>
      <c r="AE19" s="71"/>
      <c r="AF19" s="71"/>
      <c r="AG19" s="71"/>
      <c r="AH19" s="71"/>
      <c r="AI19" s="71"/>
      <c r="AJ19" s="71"/>
      <c r="AK19" s="71"/>
    </row>
    <row r="20" spans="8:37" s="15" customFormat="1" ht="25.8" x14ac:dyDescent="0.5">
      <c r="H20" s="16"/>
      <c r="I20" s="16"/>
      <c r="J20" s="16"/>
      <c r="K20" s="16"/>
      <c r="L20" s="16"/>
      <c r="M20" s="16"/>
      <c r="N20" s="124" t="s">
        <v>130</v>
      </c>
      <c r="O20" s="129">
        <v>43161</v>
      </c>
      <c r="P20" s="124" t="s">
        <v>130</v>
      </c>
      <c r="Q20" s="71"/>
      <c r="R20" s="71"/>
      <c r="S20" s="71"/>
      <c r="T20" s="132"/>
      <c r="U20" s="304"/>
      <c r="V20" s="132"/>
      <c r="W20" s="301"/>
      <c r="X20" s="302"/>
      <c r="Y20" s="303"/>
      <c r="Z20" s="71"/>
      <c r="AA20" s="71"/>
      <c r="AB20" s="71"/>
      <c r="AC20" s="71"/>
      <c r="AD20" s="71"/>
      <c r="AE20" s="71"/>
      <c r="AF20" s="71"/>
      <c r="AG20" s="71"/>
      <c r="AH20" s="71"/>
      <c r="AI20" s="71"/>
      <c r="AJ20" s="71"/>
      <c r="AK20" s="71"/>
    </row>
    <row r="21" spans="8:37" s="15" customFormat="1" ht="25.8" x14ac:dyDescent="0.5">
      <c r="H21" s="16"/>
      <c r="I21" s="16"/>
      <c r="J21" s="16"/>
      <c r="K21" s="16"/>
      <c r="L21" s="16"/>
      <c r="M21" s="16"/>
      <c r="N21" s="124" t="s">
        <v>294</v>
      </c>
      <c r="O21" s="130">
        <v>43186</v>
      </c>
      <c r="P21" s="124" t="s">
        <v>294</v>
      </c>
      <c r="Q21" s="71"/>
      <c r="R21" s="71"/>
      <c r="S21" s="71"/>
      <c r="T21" s="132"/>
      <c r="U21" s="304"/>
      <c r="V21" s="132"/>
      <c r="W21" s="301"/>
      <c r="X21" s="302"/>
      <c r="Y21" s="303"/>
      <c r="Z21" s="71"/>
      <c r="AA21" s="71"/>
      <c r="AB21" s="71"/>
      <c r="AC21" s="71"/>
      <c r="AD21" s="71"/>
      <c r="AE21" s="71"/>
      <c r="AF21" s="71"/>
      <c r="AG21" s="71"/>
      <c r="AH21" s="71"/>
      <c r="AI21" s="71"/>
      <c r="AJ21" s="71"/>
      <c r="AK21" s="71"/>
    </row>
    <row r="22" spans="8:37" s="15" customFormat="1" ht="45.6" x14ac:dyDescent="0.5">
      <c r="H22" s="16"/>
      <c r="I22" s="16"/>
      <c r="J22" s="16"/>
      <c r="K22" s="16"/>
      <c r="L22" s="16"/>
      <c r="M22" s="16"/>
      <c r="N22" s="124" t="s">
        <v>295</v>
      </c>
      <c r="O22" s="126">
        <v>43181</v>
      </c>
      <c r="P22" s="124" t="s">
        <v>295</v>
      </c>
      <c r="Q22" s="71"/>
      <c r="R22" s="71"/>
      <c r="S22" s="71"/>
      <c r="T22" s="132"/>
      <c r="U22" s="304"/>
      <c r="V22" s="132"/>
      <c r="W22" s="301"/>
      <c r="X22" s="302"/>
      <c r="Y22" s="303"/>
      <c r="Z22" s="71"/>
      <c r="AA22" s="71"/>
      <c r="AB22" s="71"/>
      <c r="AC22" s="71"/>
      <c r="AD22" s="71"/>
      <c r="AE22" s="71"/>
      <c r="AF22" s="71"/>
      <c r="AG22" s="71"/>
      <c r="AH22" s="71"/>
      <c r="AI22" s="71"/>
      <c r="AJ22" s="71"/>
      <c r="AK22" s="71"/>
    </row>
    <row r="23" spans="8:37" s="15" customFormat="1" ht="25.8" x14ac:dyDescent="0.5">
      <c r="H23" s="16"/>
      <c r="I23" s="16"/>
      <c r="J23" s="16"/>
      <c r="K23" s="16"/>
      <c r="L23" s="16"/>
      <c r="M23" s="16"/>
      <c r="N23" s="124" t="s">
        <v>160</v>
      </c>
      <c r="O23" s="129">
        <v>43181</v>
      </c>
      <c r="P23" s="124" t="s">
        <v>160</v>
      </c>
      <c r="Q23" s="71"/>
      <c r="R23" s="71"/>
      <c r="S23" s="71"/>
      <c r="T23" s="132"/>
      <c r="U23" s="304"/>
      <c r="V23" s="132"/>
      <c r="W23" s="301"/>
      <c r="X23" s="302"/>
      <c r="Y23" s="303"/>
      <c r="Z23" s="71"/>
      <c r="AA23" s="71"/>
      <c r="AB23" s="71"/>
      <c r="AC23" s="71"/>
      <c r="AD23" s="71"/>
      <c r="AE23" s="71"/>
      <c r="AF23" s="71"/>
      <c r="AG23" s="71"/>
      <c r="AH23" s="71"/>
      <c r="AI23" s="71"/>
      <c r="AJ23" s="71"/>
      <c r="AK23" s="71"/>
    </row>
    <row r="24" spans="8:37" s="15" customFormat="1" ht="25.8" x14ac:dyDescent="0.5">
      <c r="H24" s="16"/>
      <c r="I24" s="16"/>
      <c r="J24" s="16"/>
      <c r="K24" s="16"/>
      <c r="L24" s="16"/>
      <c r="M24" s="16"/>
      <c r="N24" s="124" t="s">
        <v>131</v>
      </c>
      <c r="O24" s="128">
        <v>43182</v>
      </c>
      <c r="P24" s="124" t="s">
        <v>131</v>
      </c>
      <c r="Q24" s="71"/>
      <c r="R24" s="71"/>
      <c r="S24" s="71"/>
      <c r="T24" s="132"/>
      <c r="U24" s="304"/>
      <c r="V24" s="132"/>
      <c r="W24" s="301"/>
      <c r="X24" s="302"/>
      <c r="Y24" s="303"/>
      <c r="Z24" s="71"/>
      <c r="AA24" s="71"/>
      <c r="AB24" s="71"/>
      <c r="AC24" s="71"/>
      <c r="AD24" s="71"/>
      <c r="AE24" s="71"/>
      <c r="AF24" s="71"/>
      <c r="AG24" s="71"/>
      <c r="AH24" s="71"/>
      <c r="AI24" s="71"/>
      <c r="AJ24" s="71"/>
      <c r="AK24" s="71"/>
    </row>
    <row r="25" spans="8:37" s="15" customFormat="1" ht="25.8" x14ac:dyDescent="0.5">
      <c r="H25" s="16"/>
      <c r="I25" s="16"/>
      <c r="J25" s="16"/>
      <c r="K25" s="16"/>
      <c r="L25" s="16"/>
      <c r="M25" s="16"/>
      <c r="N25" s="124" t="s">
        <v>299</v>
      </c>
      <c r="O25" s="129">
        <v>43186</v>
      </c>
      <c r="P25" s="124" t="s">
        <v>299</v>
      </c>
      <c r="Q25" s="71"/>
      <c r="R25" s="71"/>
      <c r="S25" s="71"/>
      <c r="T25" s="132"/>
      <c r="U25" s="304"/>
      <c r="V25" s="132"/>
      <c r="W25" s="301"/>
      <c r="X25" s="302"/>
      <c r="Y25" s="303"/>
      <c r="Z25" s="71"/>
      <c r="AA25" s="71"/>
      <c r="AB25" s="71"/>
      <c r="AC25" s="71"/>
      <c r="AD25" s="71"/>
      <c r="AE25" s="71"/>
      <c r="AF25" s="71"/>
      <c r="AG25" s="71"/>
      <c r="AH25" s="71"/>
      <c r="AI25" s="71"/>
      <c r="AJ25" s="71"/>
      <c r="AK25" s="71"/>
    </row>
    <row r="26" spans="8:37" s="15" customFormat="1" ht="25.8" x14ac:dyDescent="0.5">
      <c r="H26" s="16"/>
      <c r="I26" s="16"/>
      <c r="J26" s="16"/>
      <c r="K26" s="16"/>
      <c r="L26" s="16"/>
      <c r="M26" s="16"/>
      <c r="N26" s="124" t="s">
        <v>300</v>
      </c>
      <c r="O26" s="131">
        <v>43186</v>
      </c>
      <c r="P26" s="124" t="s">
        <v>300</v>
      </c>
      <c r="Q26" s="71"/>
      <c r="R26" s="71"/>
      <c r="S26" s="71"/>
      <c r="T26" s="132"/>
      <c r="U26" s="304"/>
      <c r="V26" s="132"/>
      <c r="W26" s="301"/>
      <c r="X26" s="302"/>
      <c r="Y26" s="303"/>
      <c r="Z26" s="71"/>
      <c r="AA26" s="71"/>
      <c r="AB26" s="71"/>
      <c r="AC26" s="71"/>
      <c r="AD26" s="71"/>
      <c r="AE26" s="71"/>
      <c r="AF26" s="71"/>
      <c r="AG26" s="71"/>
      <c r="AH26" s="71"/>
      <c r="AI26" s="71"/>
      <c r="AJ26" s="71"/>
      <c r="AK26" s="71"/>
    </row>
    <row r="27" spans="8:37" s="15" customFormat="1" ht="23.4" x14ac:dyDescent="0.45">
      <c r="H27" s="16"/>
      <c r="I27" s="16"/>
      <c r="J27" s="16"/>
      <c r="K27" s="16"/>
      <c r="L27" s="16"/>
      <c r="M27" s="16"/>
      <c r="N27" s="124" t="s">
        <v>163</v>
      </c>
      <c r="O27" s="130">
        <v>43185</v>
      </c>
      <c r="P27" s="124" t="s">
        <v>163</v>
      </c>
      <c r="Q27" s="71"/>
      <c r="R27" s="71"/>
      <c r="S27" s="71"/>
      <c r="T27" s="71"/>
      <c r="U27" s="71"/>
      <c r="V27" s="71"/>
      <c r="W27" s="71"/>
      <c r="X27" s="71"/>
      <c r="Y27" s="71"/>
      <c r="Z27" s="71"/>
      <c r="AA27" s="71"/>
      <c r="AB27" s="71"/>
      <c r="AC27" s="71"/>
      <c r="AD27" s="71"/>
      <c r="AE27" s="71"/>
      <c r="AF27" s="71"/>
      <c r="AG27" s="71"/>
      <c r="AH27" s="71"/>
      <c r="AI27" s="71"/>
      <c r="AJ27" s="71"/>
      <c r="AK27" s="71"/>
    </row>
    <row r="28" spans="8:37" s="15" customFormat="1" ht="23.4" x14ac:dyDescent="0.45">
      <c r="H28" s="16"/>
      <c r="I28" s="16"/>
      <c r="J28" s="16"/>
      <c r="K28" s="16"/>
      <c r="L28" s="16"/>
      <c r="M28" s="16"/>
      <c r="N28" s="124" t="s">
        <v>302</v>
      </c>
      <c r="O28" s="128">
        <v>43186</v>
      </c>
      <c r="P28" s="124" t="s">
        <v>302</v>
      </c>
      <c r="Q28" s="71"/>
      <c r="R28" s="71"/>
      <c r="S28" s="71"/>
      <c r="T28" s="71"/>
      <c r="U28" s="71"/>
      <c r="V28" s="71"/>
      <c r="W28" s="71"/>
      <c r="X28" s="71"/>
      <c r="Y28" s="71"/>
      <c r="Z28" s="71"/>
      <c r="AA28" s="71"/>
      <c r="AB28" s="71"/>
      <c r="AC28" s="71"/>
      <c r="AD28" s="71"/>
      <c r="AE28" s="71"/>
      <c r="AF28" s="71"/>
      <c r="AG28" s="71"/>
      <c r="AH28" s="71"/>
      <c r="AI28" s="71"/>
      <c r="AJ28" s="71"/>
      <c r="AK28" s="71"/>
    </row>
    <row r="29" spans="8:37" s="15" customFormat="1" ht="23.4" x14ac:dyDescent="0.45">
      <c r="H29" s="16"/>
      <c r="I29" s="16"/>
      <c r="J29" s="16"/>
      <c r="K29" s="16"/>
      <c r="L29" s="16"/>
      <c r="M29" s="16"/>
      <c r="N29" s="124" t="s">
        <v>303</v>
      </c>
      <c r="O29" s="129">
        <v>43171</v>
      </c>
      <c r="P29" s="124" t="s">
        <v>303</v>
      </c>
      <c r="Q29" s="71"/>
      <c r="R29" s="71"/>
      <c r="S29" s="71"/>
      <c r="T29" s="71"/>
      <c r="U29" s="71"/>
      <c r="V29" s="71"/>
      <c r="W29" s="71"/>
      <c r="X29" s="71"/>
      <c r="Y29" s="71"/>
      <c r="Z29" s="71"/>
      <c r="AA29" s="71"/>
      <c r="AB29" s="71"/>
      <c r="AC29" s="71"/>
      <c r="AD29" s="71"/>
      <c r="AE29" s="71"/>
      <c r="AF29" s="71"/>
      <c r="AG29" s="71"/>
      <c r="AH29" s="71"/>
      <c r="AI29" s="71"/>
      <c r="AJ29" s="71"/>
      <c r="AK29" s="71"/>
    </row>
    <row r="30" spans="8:37" s="15" customFormat="1" ht="23.4" x14ac:dyDescent="0.45">
      <c r="H30" s="16"/>
      <c r="I30" s="16"/>
      <c r="J30" s="16"/>
      <c r="K30" s="16"/>
      <c r="L30" s="16"/>
      <c r="M30" s="16"/>
      <c r="N30" s="124" t="s">
        <v>178</v>
      </c>
      <c r="O30" s="129">
        <v>43171</v>
      </c>
      <c r="P30" s="124" t="s">
        <v>178</v>
      </c>
      <c r="Q30" s="71"/>
      <c r="R30" s="71"/>
      <c r="S30" s="71"/>
      <c r="T30" s="71"/>
      <c r="U30" s="71"/>
      <c r="V30" s="71"/>
      <c r="W30" s="71"/>
      <c r="X30" s="71"/>
      <c r="Y30" s="71"/>
      <c r="Z30" s="71"/>
      <c r="AA30" s="71"/>
      <c r="AB30" s="71"/>
      <c r="AC30" s="71"/>
      <c r="AD30" s="71"/>
      <c r="AE30" s="71"/>
      <c r="AF30" s="71"/>
      <c r="AG30" s="71"/>
      <c r="AH30" s="71"/>
      <c r="AI30" s="71"/>
      <c r="AJ30" s="71"/>
      <c r="AK30" s="71"/>
    </row>
    <row r="31" spans="8:37" s="15" customFormat="1" ht="23.4" x14ac:dyDescent="0.45">
      <c r="H31" s="16"/>
      <c r="I31" s="16"/>
      <c r="J31" s="16"/>
      <c r="K31" s="16"/>
      <c r="L31" s="16"/>
      <c r="M31" s="16"/>
      <c r="N31" s="124" t="s">
        <v>164</v>
      </c>
      <c r="O31" s="128">
        <v>43185</v>
      </c>
      <c r="P31" s="124" t="s">
        <v>164</v>
      </c>
      <c r="Q31" s="71"/>
      <c r="R31" s="71"/>
      <c r="S31" s="71"/>
      <c r="T31" s="71"/>
      <c r="U31" s="71"/>
      <c r="V31" s="71"/>
      <c r="W31" s="71"/>
      <c r="X31" s="71"/>
      <c r="Y31" s="71"/>
      <c r="Z31" s="71"/>
      <c r="AA31" s="71"/>
      <c r="AB31" s="71"/>
      <c r="AC31" s="71"/>
      <c r="AD31" s="71"/>
      <c r="AE31" s="71"/>
      <c r="AF31" s="71"/>
      <c r="AG31" s="71"/>
      <c r="AH31" s="71"/>
      <c r="AI31" s="71"/>
      <c r="AJ31" s="71"/>
      <c r="AK31" s="71"/>
    </row>
    <row r="32" spans="8:37" s="15" customFormat="1" ht="25.8" x14ac:dyDescent="0.45">
      <c r="H32" s="16"/>
      <c r="I32" s="16"/>
      <c r="J32" s="16"/>
      <c r="K32" s="16"/>
      <c r="L32" s="16"/>
      <c r="M32" s="16"/>
      <c r="N32" s="132" t="s">
        <v>249</v>
      </c>
      <c r="O32" s="128">
        <v>43150</v>
      </c>
      <c r="P32" s="132" t="s">
        <v>249</v>
      </c>
      <c r="Q32" s="71"/>
      <c r="R32" s="71"/>
      <c r="S32" s="71"/>
      <c r="T32" s="71"/>
      <c r="U32" s="71"/>
      <c r="V32" s="71"/>
      <c r="W32" s="71"/>
      <c r="X32" s="71"/>
      <c r="Y32" s="71"/>
      <c r="Z32" s="71"/>
      <c r="AA32" s="71"/>
      <c r="AB32" s="71"/>
      <c r="AC32" s="71"/>
      <c r="AD32" s="71"/>
      <c r="AE32" s="71"/>
      <c r="AF32" s="71"/>
      <c r="AG32" s="71"/>
      <c r="AH32" s="71"/>
      <c r="AI32" s="71"/>
      <c r="AJ32" s="71"/>
      <c r="AK32" s="71"/>
    </row>
    <row r="33" spans="8:37" s="15" customFormat="1" ht="25.8" x14ac:dyDescent="0.45">
      <c r="H33" s="16"/>
      <c r="I33" s="16"/>
      <c r="J33" s="16"/>
      <c r="K33" s="16"/>
      <c r="L33" s="16"/>
      <c r="M33" s="16"/>
      <c r="N33" s="132" t="s">
        <v>249</v>
      </c>
      <c r="O33" s="128">
        <v>43154</v>
      </c>
      <c r="P33" s="132" t="s">
        <v>249</v>
      </c>
      <c r="Q33" s="71"/>
      <c r="R33" s="71"/>
      <c r="S33" s="71"/>
      <c r="T33" s="71"/>
      <c r="U33" s="71"/>
      <c r="V33" s="71"/>
      <c r="W33" s="71"/>
      <c r="X33" s="71"/>
      <c r="Y33" s="71"/>
      <c r="Z33" s="71"/>
      <c r="AA33" s="71"/>
      <c r="AB33" s="71"/>
      <c r="AC33" s="71"/>
      <c r="AD33" s="71"/>
      <c r="AE33" s="71"/>
      <c r="AF33" s="71"/>
      <c r="AG33" s="71"/>
      <c r="AH33" s="71"/>
      <c r="AI33" s="71"/>
      <c r="AJ33" s="71"/>
      <c r="AK33" s="71"/>
    </row>
    <row r="34" spans="8:37" s="15" customFormat="1" ht="25.8" x14ac:dyDescent="0.45">
      <c r="H34" s="16"/>
      <c r="I34" s="16"/>
      <c r="J34" s="16"/>
      <c r="K34" s="16"/>
      <c r="L34" s="16"/>
      <c r="M34" s="16"/>
      <c r="N34" s="132" t="s">
        <v>249</v>
      </c>
      <c r="O34" s="128">
        <v>43186</v>
      </c>
      <c r="P34" s="132" t="s">
        <v>249</v>
      </c>
      <c r="Q34" s="71"/>
      <c r="R34" s="71"/>
      <c r="S34" s="71"/>
      <c r="T34" s="71"/>
      <c r="U34" s="71"/>
      <c r="V34" s="71"/>
      <c r="W34" s="71"/>
      <c r="X34" s="71"/>
      <c r="Y34" s="71"/>
      <c r="Z34" s="71"/>
      <c r="AA34" s="71"/>
      <c r="AB34" s="71"/>
      <c r="AC34" s="71"/>
      <c r="AD34" s="71"/>
      <c r="AE34" s="71"/>
      <c r="AF34" s="71"/>
      <c r="AG34" s="71"/>
      <c r="AH34" s="71"/>
      <c r="AI34" s="71"/>
      <c r="AJ34" s="71"/>
      <c r="AK34" s="71"/>
    </row>
    <row r="35" spans="8:37" s="15" customFormat="1" ht="25.8" x14ac:dyDescent="0.45">
      <c r="H35" s="16"/>
      <c r="I35" s="16"/>
      <c r="J35" s="16"/>
      <c r="K35" s="16"/>
      <c r="L35" s="16"/>
      <c r="M35" s="16"/>
      <c r="N35" s="132" t="s">
        <v>304</v>
      </c>
      <c r="O35" s="132"/>
      <c r="P35" s="132" t="s">
        <v>304</v>
      </c>
      <c r="Q35" s="71"/>
      <c r="R35" s="71"/>
      <c r="S35" s="71"/>
      <c r="T35" s="71"/>
      <c r="U35" s="71"/>
      <c r="V35" s="71"/>
      <c r="W35" s="71"/>
      <c r="X35" s="71"/>
      <c r="Y35" s="71"/>
      <c r="Z35" s="71"/>
      <c r="AA35" s="71"/>
      <c r="AB35" s="71"/>
      <c r="AC35" s="71"/>
      <c r="AD35" s="71"/>
      <c r="AE35" s="71"/>
      <c r="AF35" s="71"/>
      <c r="AG35" s="71"/>
      <c r="AH35" s="71"/>
      <c r="AI35" s="71"/>
      <c r="AJ35" s="71"/>
      <c r="AK35" s="71"/>
    </row>
    <row r="36" spans="8:37" s="15" customFormat="1" ht="25.8" x14ac:dyDescent="0.45">
      <c r="H36" s="16"/>
      <c r="I36" s="16"/>
      <c r="J36" s="16"/>
      <c r="K36" s="16"/>
      <c r="L36" s="16"/>
      <c r="M36" s="16"/>
      <c r="N36" s="132" t="s">
        <v>249</v>
      </c>
      <c r="O36" s="132"/>
      <c r="P36" s="132" t="s">
        <v>249</v>
      </c>
      <c r="Q36" s="71"/>
      <c r="R36" s="71"/>
      <c r="S36" s="71"/>
      <c r="T36" s="71"/>
      <c r="U36" s="71"/>
      <c r="V36" s="71"/>
      <c r="W36" s="71"/>
      <c r="X36" s="71"/>
      <c r="Y36" s="71"/>
      <c r="Z36" s="71"/>
      <c r="AA36" s="71"/>
      <c r="AB36" s="71"/>
      <c r="AC36" s="71"/>
      <c r="AD36" s="71"/>
      <c r="AE36" s="71"/>
      <c r="AF36" s="71"/>
      <c r="AG36" s="71"/>
      <c r="AH36" s="71"/>
      <c r="AI36" s="71"/>
      <c r="AJ36" s="71"/>
      <c r="AK36" s="71"/>
    </row>
    <row r="37" spans="8:37" s="15" customFormat="1" ht="25.8" x14ac:dyDescent="0.45">
      <c r="H37" s="16"/>
      <c r="I37" s="16"/>
      <c r="J37" s="16"/>
      <c r="K37" s="16"/>
      <c r="L37" s="16"/>
      <c r="M37" s="16"/>
      <c r="N37" s="132" t="s">
        <v>292</v>
      </c>
      <c r="O37" s="132"/>
      <c r="P37" s="132" t="s">
        <v>292</v>
      </c>
      <c r="Q37" s="71"/>
      <c r="R37" s="71"/>
      <c r="S37" s="71"/>
      <c r="T37" s="71"/>
      <c r="U37" s="71"/>
      <c r="V37" s="71"/>
      <c r="W37" s="71"/>
      <c r="X37" s="71"/>
      <c r="Y37" s="71"/>
      <c r="Z37" s="71"/>
      <c r="AA37" s="71"/>
      <c r="AB37" s="71"/>
      <c r="AC37" s="71"/>
      <c r="AD37" s="71"/>
      <c r="AE37" s="71"/>
      <c r="AF37" s="71"/>
      <c r="AG37" s="71"/>
      <c r="AH37" s="71"/>
      <c r="AI37" s="71"/>
      <c r="AJ37" s="71"/>
      <c r="AK37" s="71"/>
    </row>
    <row r="38" spans="8:37" s="15" customFormat="1" ht="25.8" x14ac:dyDescent="0.45">
      <c r="H38" s="16"/>
      <c r="I38" s="16"/>
      <c r="J38" s="16"/>
      <c r="K38" s="16"/>
      <c r="L38" s="16"/>
      <c r="M38" s="16"/>
      <c r="N38" s="132" t="s">
        <v>185</v>
      </c>
      <c r="O38" s="132"/>
      <c r="P38" s="132" t="s">
        <v>185</v>
      </c>
      <c r="Q38" s="71"/>
      <c r="R38" s="71"/>
      <c r="S38" s="71"/>
      <c r="T38" s="71"/>
      <c r="U38" s="71"/>
      <c r="V38" s="71"/>
      <c r="W38" s="71"/>
      <c r="X38" s="71"/>
      <c r="Y38" s="71"/>
      <c r="Z38" s="71"/>
      <c r="AA38" s="71"/>
      <c r="AB38" s="71"/>
      <c r="AC38" s="71"/>
      <c r="AD38" s="71"/>
      <c r="AE38" s="71"/>
      <c r="AF38" s="71"/>
      <c r="AG38" s="71"/>
      <c r="AH38" s="71"/>
      <c r="AI38" s="71"/>
      <c r="AJ38" s="71"/>
      <c r="AK38" s="71"/>
    </row>
    <row r="39" spans="8:37" s="15" customFormat="1" ht="25.8" x14ac:dyDescent="0.45">
      <c r="H39" s="16"/>
      <c r="I39" s="16"/>
      <c r="J39" s="16"/>
      <c r="K39" s="16"/>
      <c r="L39" s="16"/>
      <c r="M39" s="16"/>
      <c r="N39" s="124" t="s">
        <v>299</v>
      </c>
      <c r="O39" s="132"/>
      <c r="P39" s="124" t="s">
        <v>299</v>
      </c>
      <c r="Q39" s="71"/>
      <c r="R39" s="71"/>
      <c r="S39" s="71"/>
      <c r="T39" s="71"/>
      <c r="U39" s="71"/>
      <c r="V39" s="71"/>
      <c r="W39" s="71"/>
      <c r="X39" s="71"/>
      <c r="Y39" s="71"/>
      <c r="Z39" s="71"/>
      <c r="AA39" s="71"/>
      <c r="AB39" s="71"/>
      <c r="AC39" s="71"/>
      <c r="AD39" s="71"/>
      <c r="AE39" s="71"/>
      <c r="AF39" s="71"/>
      <c r="AG39" s="71"/>
      <c r="AH39" s="71"/>
      <c r="AI39" s="71"/>
      <c r="AJ39" s="71"/>
      <c r="AK39" s="71"/>
    </row>
    <row r="40" spans="8:37" s="15" customFormat="1" ht="25.8" x14ac:dyDescent="0.5">
      <c r="H40" s="16"/>
      <c r="I40" s="16"/>
      <c r="J40" s="16"/>
      <c r="K40" s="16"/>
      <c r="L40" s="16"/>
      <c r="M40" s="16"/>
      <c r="N40" s="132"/>
      <c r="O40" s="132"/>
      <c r="P40" s="301"/>
      <c r="Q40" s="71"/>
      <c r="R40" s="71"/>
      <c r="S40" s="71"/>
      <c r="T40" s="71"/>
      <c r="U40" s="71"/>
      <c r="V40" s="71"/>
      <c r="W40" s="71"/>
      <c r="X40" s="71"/>
      <c r="Y40" s="71"/>
      <c r="Z40" s="71"/>
      <c r="AA40" s="71"/>
      <c r="AB40" s="71"/>
      <c r="AC40" s="71"/>
      <c r="AD40" s="71"/>
      <c r="AE40" s="71"/>
      <c r="AF40" s="71"/>
      <c r="AG40" s="71"/>
      <c r="AH40" s="71"/>
      <c r="AI40" s="71"/>
      <c r="AJ40" s="71"/>
      <c r="AK40" s="71"/>
    </row>
    <row r="41" spans="8:37" s="15" customFormat="1" ht="25.8" x14ac:dyDescent="0.5">
      <c r="H41" s="16"/>
      <c r="I41" s="16"/>
      <c r="J41" s="16"/>
      <c r="K41" s="16"/>
      <c r="L41" s="16"/>
      <c r="M41" s="16"/>
      <c r="N41" s="132"/>
      <c r="O41" s="132"/>
      <c r="P41" s="301"/>
      <c r="Q41" s="71"/>
      <c r="R41" s="71"/>
      <c r="S41" s="71"/>
      <c r="T41" s="71"/>
      <c r="U41" s="71"/>
      <c r="V41" s="71"/>
      <c r="W41" s="71"/>
      <c r="X41" s="71"/>
      <c r="Y41" s="71"/>
      <c r="Z41" s="71"/>
      <c r="AA41" s="71"/>
      <c r="AB41" s="71"/>
      <c r="AC41" s="71"/>
      <c r="AD41" s="71"/>
      <c r="AE41" s="71"/>
      <c r="AF41" s="71"/>
      <c r="AG41" s="71"/>
      <c r="AH41" s="71"/>
      <c r="AI41" s="71"/>
      <c r="AJ41" s="71"/>
      <c r="AK41" s="71"/>
    </row>
    <row r="42" spans="8:37" s="15" customFormat="1" ht="23.4" x14ac:dyDescent="0.45">
      <c r="H42" s="16"/>
      <c r="I42" s="16"/>
      <c r="J42" s="16"/>
      <c r="K42" s="16"/>
      <c r="L42" s="16"/>
      <c r="M42" s="16"/>
      <c r="N42" s="71"/>
      <c r="O42" s="71"/>
      <c r="P42" s="71"/>
      <c r="Q42" s="71"/>
      <c r="R42" s="71"/>
      <c r="S42" s="71"/>
      <c r="T42" s="71"/>
      <c r="U42" s="71"/>
      <c r="V42" s="71"/>
      <c r="W42" s="71"/>
      <c r="X42" s="71"/>
      <c r="Y42" s="71"/>
      <c r="Z42" s="71"/>
      <c r="AA42" s="71"/>
      <c r="AB42" s="71"/>
      <c r="AC42" s="71"/>
      <c r="AD42" s="71"/>
      <c r="AE42" s="71"/>
      <c r="AF42" s="71"/>
      <c r="AG42" s="71"/>
      <c r="AH42" s="71"/>
      <c r="AI42" s="71"/>
      <c r="AJ42" s="71"/>
      <c r="AK42" s="71"/>
    </row>
    <row r="43" spans="8:37" s="15" customFormat="1" ht="23.4" x14ac:dyDescent="0.45">
      <c r="H43" s="16"/>
      <c r="I43" s="16"/>
      <c r="J43" s="16"/>
      <c r="K43" s="16"/>
      <c r="L43" s="16"/>
      <c r="M43" s="16"/>
      <c r="N43" s="71"/>
      <c r="O43" s="71"/>
      <c r="P43" s="71"/>
      <c r="Q43" s="71"/>
      <c r="R43" s="71"/>
      <c r="S43" s="71"/>
      <c r="T43" s="71"/>
      <c r="U43" s="71"/>
      <c r="V43" s="71"/>
      <c r="W43" s="71"/>
      <c r="X43" s="71"/>
      <c r="Y43" s="71"/>
      <c r="Z43" s="71"/>
      <c r="AA43" s="71"/>
      <c r="AB43" s="71"/>
      <c r="AC43" s="71"/>
      <c r="AD43" s="71"/>
      <c r="AE43" s="71"/>
      <c r="AF43" s="71"/>
      <c r="AG43" s="71"/>
      <c r="AH43" s="71"/>
      <c r="AI43" s="71"/>
      <c r="AJ43" s="71"/>
      <c r="AK43" s="71"/>
    </row>
    <row r="44" spans="8:37" s="15" customFormat="1" ht="23.4" x14ac:dyDescent="0.45">
      <c r="H44" s="16"/>
      <c r="I44" s="16"/>
      <c r="J44" s="16"/>
      <c r="K44" s="16"/>
      <c r="L44" s="16"/>
      <c r="M44" s="16"/>
      <c r="N44" s="71"/>
      <c r="O44" s="71"/>
      <c r="P44" s="71"/>
      <c r="Q44" s="71"/>
      <c r="R44" s="71"/>
      <c r="S44" s="71"/>
      <c r="T44" s="71"/>
      <c r="U44" s="71"/>
      <c r="V44" s="71"/>
      <c r="W44" s="71"/>
      <c r="X44" s="71"/>
      <c r="Y44" s="71"/>
      <c r="Z44" s="71"/>
      <c r="AA44" s="71"/>
      <c r="AB44" s="71"/>
      <c r="AC44" s="71"/>
      <c r="AD44" s="71"/>
      <c r="AE44" s="71"/>
      <c r="AF44" s="71"/>
      <c r="AG44" s="71"/>
      <c r="AH44" s="71"/>
      <c r="AI44" s="71"/>
      <c r="AJ44" s="71"/>
      <c r="AK44" s="71"/>
    </row>
    <row r="45" spans="8:37" s="15" customFormat="1" ht="23.4" x14ac:dyDescent="0.45">
      <c r="H45" s="16"/>
      <c r="I45" s="16"/>
      <c r="J45" s="16"/>
      <c r="K45" s="16"/>
      <c r="L45" s="16"/>
      <c r="M45" s="16"/>
      <c r="N45" s="71"/>
      <c r="O45" s="71"/>
      <c r="P45" s="71"/>
      <c r="Q45" s="71"/>
      <c r="R45" s="71"/>
      <c r="S45" s="71"/>
      <c r="T45" s="71"/>
      <c r="U45" s="71"/>
      <c r="V45" s="71"/>
      <c r="W45" s="71"/>
      <c r="X45" s="71"/>
      <c r="Y45" s="71"/>
      <c r="Z45" s="71"/>
      <c r="AA45" s="71"/>
      <c r="AB45" s="71"/>
      <c r="AC45" s="71"/>
      <c r="AD45" s="71"/>
      <c r="AE45" s="71"/>
      <c r="AF45" s="71"/>
      <c r="AG45" s="71"/>
      <c r="AH45" s="71"/>
      <c r="AI45" s="71"/>
      <c r="AJ45" s="71"/>
      <c r="AK45" s="71"/>
    </row>
    <row r="46" spans="8:37" s="15" customFormat="1" ht="23.4" x14ac:dyDescent="0.45">
      <c r="H46" s="16"/>
      <c r="I46" s="16"/>
      <c r="J46" s="16"/>
      <c r="K46" s="16"/>
      <c r="L46" s="16"/>
      <c r="M46" s="16"/>
      <c r="N46" s="71"/>
      <c r="O46" s="71"/>
      <c r="P46" s="71"/>
      <c r="Q46" s="71"/>
      <c r="R46" s="71"/>
      <c r="S46" s="71"/>
      <c r="T46" s="71"/>
      <c r="U46" s="71"/>
      <c r="V46" s="71"/>
      <c r="W46" s="71"/>
      <c r="X46" s="71"/>
      <c r="Y46" s="71"/>
      <c r="Z46" s="71"/>
      <c r="AA46" s="71"/>
      <c r="AB46" s="71"/>
      <c r="AC46" s="71"/>
      <c r="AD46" s="71"/>
      <c r="AE46" s="71"/>
      <c r="AF46" s="71"/>
      <c r="AG46" s="71"/>
      <c r="AH46" s="71"/>
      <c r="AI46" s="71"/>
      <c r="AJ46" s="71"/>
      <c r="AK46" s="71"/>
    </row>
    <row r="47" spans="8:37" s="15" customFormat="1" ht="23.4" x14ac:dyDescent="0.45">
      <c r="H47" s="16"/>
      <c r="I47" s="16"/>
      <c r="J47" s="16"/>
      <c r="K47" s="16"/>
      <c r="L47" s="16"/>
      <c r="M47" s="16"/>
      <c r="N47" s="71"/>
      <c r="O47" s="71"/>
      <c r="P47" s="71"/>
      <c r="Q47" s="71"/>
      <c r="R47" s="71"/>
      <c r="S47" s="71"/>
      <c r="T47" s="71"/>
      <c r="U47" s="71"/>
      <c r="V47" s="71"/>
      <c r="W47" s="71"/>
      <c r="X47" s="71"/>
      <c r="Y47" s="71"/>
      <c r="Z47" s="71"/>
      <c r="AA47" s="71"/>
      <c r="AB47" s="71"/>
      <c r="AC47" s="71"/>
      <c r="AD47" s="71"/>
      <c r="AE47" s="71"/>
      <c r="AF47" s="71"/>
      <c r="AG47" s="71"/>
      <c r="AH47" s="71"/>
      <c r="AI47" s="71"/>
      <c r="AJ47" s="71"/>
      <c r="AK47" s="71"/>
    </row>
    <row r="48" spans="8:37" s="15" customFormat="1" ht="23.4" x14ac:dyDescent="0.45">
      <c r="H48" s="16"/>
      <c r="I48" s="16"/>
      <c r="J48" s="16"/>
      <c r="K48" s="16"/>
      <c r="L48" s="16"/>
      <c r="M48" s="16"/>
      <c r="N48" s="71"/>
      <c r="O48" s="71"/>
      <c r="P48" s="71"/>
      <c r="Q48" s="71"/>
      <c r="R48" s="71"/>
      <c r="S48" s="71"/>
      <c r="T48" s="71"/>
      <c r="U48" s="71"/>
      <c r="V48" s="71"/>
      <c r="W48" s="71"/>
      <c r="X48" s="71"/>
      <c r="Y48" s="71"/>
      <c r="Z48" s="71"/>
      <c r="AA48" s="71"/>
      <c r="AB48" s="71"/>
      <c r="AC48" s="71"/>
      <c r="AD48" s="71"/>
      <c r="AE48" s="71"/>
      <c r="AF48" s="71"/>
      <c r="AG48" s="71"/>
      <c r="AH48" s="71"/>
      <c r="AI48" s="71"/>
      <c r="AJ48" s="71"/>
      <c r="AK48" s="71"/>
    </row>
    <row r="49" spans="8:37" s="15" customFormat="1" ht="23.4" x14ac:dyDescent="0.45">
      <c r="H49" s="16"/>
      <c r="I49" s="16"/>
      <c r="J49" s="16"/>
      <c r="K49" s="16"/>
      <c r="L49" s="16"/>
      <c r="M49" s="16"/>
      <c r="N49" s="71"/>
      <c r="O49" s="71"/>
      <c r="P49" s="71"/>
      <c r="Q49" s="71"/>
      <c r="R49" s="71"/>
      <c r="S49" s="71"/>
      <c r="T49" s="71"/>
      <c r="U49" s="71"/>
      <c r="V49" s="71"/>
      <c r="W49" s="71"/>
      <c r="X49" s="71"/>
      <c r="Y49" s="71"/>
      <c r="Z49" s="71"/>
      <c r="AA49" s="71"/>
      <c r="AB49" s="71"/>
      <c r="AC49" s="71"/>
      <c r="AD49" s="71"/>
      <c r="AE49" s="71"/>
      <c r="AF49" s="71"/>
      <c r="AG49" s="71"/>
      <c r="AH49" s="71"/>
      <c r="AI49" s="71"/>
      <c r="AJ49" s="71"/>
      <c r="AK49" s="71"/>
    </row>
    <row r="50" spans="8:37" s="15" customFormat="1" ht="23.4" x14ac:dyDescent="0.45">
      <c r="H50" s="16"/>
      <c r="I50" s="16"/>
      <c r="J50" s="16"/>
      <c r="K50" s="16"/>
      <c r="L50" s="16"/>
      <c r="M50" s="16"/>
      <c r="N50" s="71"/>
      <c r="O50" s="71"/>
      <c r="P50" s="71"/>
      <c r="Q50" s="71"/>
      <c r="R50" s="71"/>
      <c r="S50" s="71"/>
      <c r="T50" s="71"/>
      <c r="U50" s="71"/>
      <c r="V50" s="71"/>
      <c r="W50" s="71"/>
      <c r="X50" s="71"/>
      <c r="Y50" s="71"/>
      <c r="Z50" s="71"/>
      <c r="AA50" s="71"/>
      <c r="AB50" s="71"/>
      <c r="AC50" s="71"/>
      <c r="AD50" s="71"/>
      <c r="AE50" s="71"/>
      <c r="AF50" s="71"/>
      <c r="AG50" s="71"/>
      <c r="AH50" s="71"/>
      <c r="AI50" s="71"/>
      <c r="AJ50" s="71"/>
      <c r="AK50" s="71"/>
    </row>
    <row r="51" spans="8:37" s="15" customFormat="1" ht="23.4" x14ac:dyDescent="0.45">
      <c r="H51" s="16"/>
      <c r="I51" s="16"/>
      <c r="J51" s="16"/>
      <c r="K51" s="16"/>
      <c r="L51" s="16"/>
      <c r="M51" s="16"/>
      <c r="N51" s="71"/>
      <c r="O51" s="71"/>
      <c r="P51" s="71"/>
      <c r="Q51" s="71"/>
      <c r="R51" s="71"/>
      <c r="S51" s="71"/>
      <c r="T51" s="71"/>
      <c r="U51" s="71"/>
      <c r="V51" s="71"/>
      <c r="W51" s="71"/>
      <c r="X51" s="71"/>
      <c r="Y51" s="71"/>
      <c r="Z51" s="71"/>
      <c r="AA51" s="71"/>
      <c r="AB51" s="71"/>
      <c r="AC51" s="71"/>
      <c r="AD51" s="71"/>
      <c r="AE51" s="71"/>
      <c r="AF51" s="71"/>
      <c r="AG51" s="71"/>
      <c r="AH51" s="71"/>
      <c r="AI51" s="71"/>
      <c r="AJ51" s="71"/>
      <c r="AK51" s="71"/>
    </row>
    <row r="52" spans="8:37" s="15" customFormat="1" ht="23.4" x14ac:dyDescent="0.45">
      <c r="H52" s="16"/>
      <c r="I52" s="16"/>
      <c r="J52" s="16"/>
      <c r="K52" s="16"/>
      <c r="L52" s="16"/>
      <c r="M52" s="16"/>
      <c r="N52" s="71"/>
      <c r="O52" s="71"/>
      <c r="P52" s="71"/>
      <c r="Q52" s="71"/>
      <c r="R52" s="71"/>
      <c r="S52" s="71"/>
      <c r="T52" s="71"/>
      <c r="U52" s="71"/>
      <c r="V52" s="71"/>
      <c r="W52" s="71"/>
      <c r="X52" s="71"/>
      <c r="Y52" s="71"/>
      <c r="Z52" s="71"/>
      <c r="AA52" s="71"/>
      <c r="AB52" s="71"/>
      <c r="AC52" s="71"/>
      <c r="AD52" s="71"/>
      <c r="AE52" s="71"/>
      <c r="AF52" s="71"/>
      <c r="AG52" s="71"/>
      <c r="AH52" s="71"/>
      <c r="AI52" s="71"/>
      <c r="AJ52" s="71"/>
      <c r="AK52" s="71"/>
    </row>
    <row r="53" spans="8:37" s="15" customFormat="1" ht="23.4" x14ac:dyDescent="0.45">
      <c r="H53" s="16"/>
      <c r="I53" s="16"/>
      <c r="J53" s="16"/>
      <c r="K53" s="16"/>
      <c r="L53" s="16"/>
      <c r="M53" s="16"/>
      <c r="N53" s="71"/>
      <c r="O53" s="71"/>
      <c r="P53" s="71"/>
      <c r="Q53" s="71"/>
      <c r="R53" s="71"/>
      <c r="S53" s="71"/>
      <c r="T53" s="71"/>
      <c r="U53" s="71"/>
      <c r="V53" s="71"/>
      <c r="W53" s="71"/>
      <c r="X53" s="71"/>
      <c r="Y53" s="71"/>
      <c r="Z53" s="71"/>
      <c r="AA53" s="71"/>
      <c r="AB53" s="71"/>
      <c r="AC53" s="71"/>
      <c r="AD53" s="71"/>
      <c r="AE53" s="71"/>
      <c r="AF53" s="71"/>
      <c r="AG53" s="71"/>
      <c r="AH53" s="71"/>
      <c r="AI53" s="71"/>
      <c r="AJ53" s="71"/>
      <c r="AK53" s="71"/>
    </row>
    <row r="54" spans="8:37" s="15" customFormat="1" ht="23.4" x14ac:dyDescent="0.45">
      <c r="H54" s="16"/>
      <c r="I54" s="16"/>
      <c r="J54" s="16"/>
      <c r="K54" s="16"/>
      <c r="L54" s="16"/>
      <c r="M54" s="16"/>
      <c r="N54" s="71"/>
      <c r="O54" s="71"/>
      <c r="P54" s="71"/>
      <c r="Q54" s="71"/>
      <c r="R54" s="71"/>
      <c r="S54" s="71"/>
      <c r="T54" s="71"/>
      <c r="U54" s="71"/>
      <c r="V54" s="71"/>
      <c r="W54" s="71"/>
      <c r="X54" s="71"/>
      <c r="Y54" s="71"/>
      <c r="Z54" s="71"/>
      <c r="AA54" s="71"/>
      <c r="AB54" s="71"/>
      <c r="AC54" s="71"/>
      <c r="AD54" s="71"/>
      <c r="AE54" s="71"/>
      <c r="AF54" s="71"/>
      <c r="AG54" s="71"/>
      <c r="AH54" s="71"/>
      <c r="AI54" s="71"/>
      <c r="AJ54" s="71"/>
      <c r="AK54" s="71"/>
    </row>
    <row r="55" spans="8:37" s="15" customFormat="1" ht="23.4" x14ac:dyDescent="0.45">
      <c r="H55" s="16"/>
      <c r="I55" s="16"/>
      <c r="J55" s="16"/>
      <c r="K55" s="16"/>
      <c r="L55" s="16"/>
      <c r="M55" s="16"/>
      <c r="N55" s="71"/>
      <c r="O55" s="71"/>
      <c r="P55" s="71"/>
      <c r="Q55" s="71"/>
      <c r="R55" s="71"/>
      <c r="S55" s="71"/>
      <c r="T55" s="71"/>
      <c r="U55" s="71"/>
      <c r="V55" s="71"/>
      <c r="W55" s="71"/>
      <c r="X55" s="71"/>
      <c r="Y55" s="71"/>
      <c r="Z55" s="71"/>
      <c r="AA55" s="71"/>
      <c r="AB55" s="71"/>
      <c r="AC55" s="71"/>
      <c r="AD55" s="71"/>
      <c r="AE55" s="71"/>
      <c r="AF55" s="71"/>
      <c r="AG55" s="71"/>
      <c r="AH55" s="71"/>
      <c r="AI55" s="71"/>
      <c r="AJ55" s="71"/>
      <c r="AK55" s="71"/>
    </row>
    <row r="56" spans="8:37" s="15" customFormat="1" ht="23.4" x14ac:dyDescent="0.45">
      <c r="H56" s="16"/>
      <c r="I56" s="16"/>
      <c r="J56" s="16"/>
      <c r="K56" s="16"/>
      <c r="L56" s="16"/>
      <c r="M56" s="16"/>
      <c r="N56" s="71"/>
      <c r="O56" s="71"/>
      <c r="P56" s="71"/>
      <c r="Q56" s="71"/>
      <c r="R56" s="71"/>
      <c r="S56" s="71"/>
      <c r="T56" s="71"/>
      <c r="U56" s="71"/>
      <c r="V56" s="71"/>
      <c r="W56" s="71"/>
      <c r="X56" s="71"/>
      <c r="Y56" s="71"/>
      <c r="Z56" s="71"/>
      <c r="AA56" s="71"/>
      <c r="AB56" s="71"/>
      <c r="AC56" s="71"/>
      <c r="AD56" s="71"/>
      <c r="AE56" s="71"/>
      <c r="AF56" s="71"/>
      <c r="AG56" s="71"/>
      <c r="AH56" s="71"/>
      <c r="AI56" s="71"/>
      <c r="AJ56" s="71"/>
      <c r="AK56" s="71"/>
    </row>
    <row r="57" spans="8:37" s="15" customFormat="1" ht="23.4" x14ac:dyDescent="0.45">
      <c r="H57" s="16"/>
      <c r="I57" s="16"/>
      <c r="J57" s="16"/>
      <c r="K57" s="16"/>
      <c r="L57" s="16"/>
      <c r="M57" s="16"/>
      <c r="N57" s="71"/>
      <c r="O57" s="71"/>
      <c r="P57" s="71"/>
      <c r="Q57" s="71"/>
      <c r="R57" s="71"/>
      <c r="S57" s="71"/>
      <c r="T57" s="71"/>
      <c r="U57" s="71"/>
      <c r="V57" s="71"/>
      <c r="W57" s="71"/>
      <c r="X57" s="71"/>
      <c r="Y57" s="71"/>
      <c r="Z57" s="71"/>
      <c r="AA57" s="71"/>
      <c r="AB57" s="71"/>
      <c r="AC57" s="71"/>
      <c r="AD57" s="71"/>
      <c r="AE57" s="71"/>
      <c r="AF57" s="71"/>
      <c r="AG57" s="71"/>
      <c r="AH57" s="71"/>
      <c r="AI57" s="71"/>
      <c r="AJ57" s="71"/>
      <c r="AK57" s="71"/>
    </row>
    <row r="58" spans="8:37" s="15" customFormat="1" ht="23.4" x14ac:dyDescent="0.45">
      <c r="H58" s="16"/>
      <c r="I58" s="16"/>
      <c r="J58" s="16"/>
      <c r="K58" s="16"/>
      <c r="L58" s="16"/>
      <c r="M58" s="16"/>
      <c r="N58" s="71"/>
      <c r="O58" s="71"/>
      <c r="P58" s="71"/>
      <c r="Q58" s="71"/>
      <c r="R58" s="71"/>
      <c r="S58" s="71"/>
      <c r="T58" s="71"/>
      <c r="U58" s="71"/>
      <c r="V58" s="71"/>
      <c r="W58" s="71"/>
      <c r="X58" s="71"/>
      <c r="Y58" s="71"/>
      <c r="Z58" s="71"/>
      <c r="AA58" s="71"/>
      <c r="AB58" s="71"/>
      <c r="AC58" s="71"/>
      <c r="AD58" s="71"/>
      <c r="AE58" s="71"/>
      <c r="AF58" s="71"/>
      <c r="AG58" s="71"/>
      <c r="AH58" s="71"/>
      <c r="AI58" s="71"/>
      <c r="AJ58" s="71"/>
      <c r="AK58" s="71"/>
    </row>
    <row r="59" spans="8:37" s="15" customFormat="1" ht="23.4" x14ac:dyDescent="0.45">
      <c r="H59" s="16"/>
      <c r="I59" s="16"/>
      <c r="J59" s="16"/>
      <c r="K59" s="16"/>
      <c r="L59" s="16"/>
      <c r="M59" s="16"/>
      <c r="N59" s="71"/>
      <c r="O59" s="71"/>
      <c r="P59" s="71"/>
      <c r="Q59" s="71"/>
      <c r="R59" s="71"/>
      <c r="S59" s="71"/>
      <c r="T59" s="71"/>
      <c r="U59" s="71"/>
      <c r="V59" s="71"/>
      <c r="W59" s="71"/>
      <c r="X59" s="71"/>
      <c r="Y59" s="71"/>
      <c r="Z59" s="71"/>
      <c r="AA59" s="71"/>
      <c r="AB59" s="71"/>
      <c r="AC59" s="71"/>
      <c r="AD59" s="71"/>
      <c r="AE59" s="71"/>
      <c r="AF59" s="71"/>
      <c r="AG59" s="71"/>
      <c r="AH59" s="71"/>
      <c r="AI59" s="71"/>
      <c r="AJ59" s="71"/>
      <c r="AK59" s="71"/>
    </row>
    <row r="60" spans="8:37" s="15" customFormat="1" ht="23.4" x14ac:dyDescent="0.45">
      <c r="H60" s="16"/>
      <c r="I60" s="16"/>
      <c r="J60" s="16"/>
      <c r="K60" s="16"/>
      <c r="L60" s="16"/>
      <c r="M60" s="16"/>
      <c r="N60" s="71"/>
      <c r="O60" s="71"/>
      <c r="P60" s="71"/>
      <c r="Q60" s="71"/>
      <c r="R60" s="71"/>
      <c r="S60" s="71"/>
      <c r="T60" s="71"/>
      <c r="U60" s="71"/>
      <c r="V60" s="71"/>
      <c r="W60" s="71"/>
      <c r="X60" s="71"/>
      <c r="Y60" s="71"/>
      <c r="Z60" s="71"/>
      <c r="AA60" s="71"/>
      <c r="AB60" s="71"/>
      <c r="AC60" s="71"/>
      <c r="AD60" s="71"/>
      <c r="AE60" s="71"/>
      <c r="AF60" s="71"/>
      <c r="AG60" s="71"/>
      <c r="AH60" s="71"/>
      <c r="AI60" s="71"/>
      <c r="AJ60" s="71"/>
      <c r="AK60" s="71"/>
    </row>
    <row r="61" spans="8:37" s="15" customFormat="1" ht="23.4" x14ac:dyDescent="0.45">
      <c r="H61" s="16"/>
      <c r="I61" s="16"/>
      <c r="J61" s="16"/>
      <c r="K61" s="16"/>
      <c r="L61" s="16"/>
      <c r="M61" s="16"/>
      <c r="N61" s="71"/>
      <c r="O61" s="71"/>
      <c r="P61" s="71"/>
      <c r="Q61" s="71"/>
      <c r="R61" s="71"/>
      <c r="S61" s="71"/>
      <c r="T61" s="71"/>
      <c r="U61" s="71"/>
      <c r="V61" s="71"/>
      <c r="W61" s="71"/>
      <c r="X61" s="71"/>
      <c r="Y61" s="71"/>
      <c r="Z61" s="71"/>
      <c r="AA61" s="71"/>
      <c r="AB61" s="71"/>
      <c r="AC61" s="71"/>
      <c r="AD61" s="71"/>
      <c r="AE61" s="71"/>
      <c r="AF61" s="71"/>
      <c r="AG61" s="71"/>
      <c r="AH61" s="71"/>
      <c r="AI61" s="71"/>
      <c r="AJ61" s="71"/>
      <c r="AK61" s="71"/>
    </row>
    <row r="62" spans="8:37" s="15" customFormat="1" ht="23.4" x14ac:dyDescent="0.45">
      <c r="H62" s="16"/>
      <c r="I62" s="16"/>
      <c r="J62" s="16"/>
      <c r="K62" s="16"/>
      <c r="L62" s="16"/>
      <c r="M62" s="16"/>
      <c r="N62" s="71"/>
      <c r="O62" s="71"/>
      <c r="P62" s="71"/>
      <c r="Q62" s="71"/>
      <c r="R62" s="71"/>
      <c r="S62" s="71"/>
      <c r="T62" s="71"/>
      <c r="U62" s="71"/>
      <c r="V62" s="71"/>
      <c r="W62" s="71"/>
      <c r="X62" s="71"/>
      <c r="Y62" s="71"/>
      <c r="Z62" s="71"/>
      <c r="AA62" s="71"/>
      <c r="AB62" s="71"/>
      <c r="AC62" s="71"/>
      <c r="AD62" s="71"/>
      <c r="AE62" s="71"/>
      <c r="AF62" s="71"/>
      <c r="AG62" s="71"/>
      <c r="AH62" s="71"/>
      <c r="AI62" s="71"/>
      <c r="AJ62" s="71"/>
      <c r="AK62" s="71"/>
    </row>
    <row r="63" spans="8:37" s="15" customFormat="1" ht="23.4" x14ac:dyDescent="0.45">
      <c r="H63" s="16"/>
      <c r="I63" s="16"/>
      <c r="J63" s="16"/>
      <c r="K63" s="16"/>
      <c r="L63" s="16"/>
      <c r="M63" s="16"/>
      <c r="N63" s="71"/>
      <c r="O63" s="71"/>
      <c r="P63" s="71"/>
      <c r="Q63" s="71"/>
      <c r="R63" s="71"/>
      <c r="S63" s="71"/>
      <c r="T63" s="71"/>
      <c r="U63" s="71"/>
      <c r="V63" s="71"/>
      <c r="W63" s="71"/>
      <c r="X63" s="71"/>
      <c r="Y63" s="71"/>
      <c r="Z63" s="71"/>
      <c r="AA63" s="71"/>
      <c r="AB63" s="71"/>
      <c r="AC63" s="71"/>
      <c r="AD63" s="71"/>
      <c r="AE63" s="71"/>
      <c r="AF63" s="71"/>
      <c r="AG63" s="71"/>
      <c r="AH63" s="71"/>
      <c r="AI63" s="71"/>
      <c r="AJ63" s="71"/>
      <c r="AK63" s="71"/>
    </row>
    <row r="64" spans="8:37" s="15" customFormat="1" ht="23.4" x14ac:dyDescent="0.45">
      <c r="H64" s="16"/>
      <c r="I64" s="16"/>
      <c r="J64" s="16"/>
      <c r="K64" s="16"/>
      <c r="L64" s="16"/>
      <c r="M64" s="16"/>
      <c r="N64" s="71"/>
      <c r="O64" s="71"/>
      <c r="P64" s="71"/>
      <c r="Q64" s="71"/>
      <c r="R64" s="71"/>
      <c r="S64" s="71"/>
      <c r="T64" s="71"/>
      <c r="U64" s="71"/>
      <c r="V64" s="71"/>
      <c r="W64" s="71"/>
      <c r="X64" s="71"/>
      <c r="Y64" s="71"/>
      <c r="Z64" s="71"/>
      <c r="AA64" s="71"/>
      <c r="AB64" s="71"/>
      <c r="AC64" s="71"/>
      <c r="AD64" s="71"/>
      <c r="AE64" s="71"/>
      <c r="AF64" s="71"/>
      <c r="AG64" s="71"/>
      <c r="AH64" s="71"/>
      <c r="AI64" s="71"/>
      <c r="AJ64" s="71"/>
      <c r="AK64" s="71"/>
    </row>
    <row r="65" spans="8:37" s="15" customFormat="1" ht="23.4" x14ac:dyDescent="0.45">
      <c r="H65" s="16"/>
      <c r="I65" s="16"/>
      <c r="J65" s="16"/>
      <c r="K65" s="16"/>
      <c r="L65" s="16"/>
      <c r="M65" s="16"/>
      <c r="N65" s="71"/>
      <c r="O65" s="71"/>
      <c r="P65" s="71"/>
      <c r="Q65" s="71"/>
      <c r="R65" s="71"/>
      <c r="S65" s="71"/>
      <c r="T65" s="71"/>
      <c r="U65" s="71"/>
      <c r="V65" s="71"/>
      <c r="W65" s="71"/>
      <c r="X65" s="71"/>
      <c r="Y65" s="71"/>
      <c r="Z65" s="71"/>
      <c r="AA65" s="71"/>
      <c r="AB65" s="71"/>
      <c r="AC65" s="71"/>
      <c r="AD65" s="71"/>
      <c r="AE65" s="71"/>
      <c r="AF65" s="71"/>
      <c r="AG65" s="71"/>
      <c r="AH65" s="71"/>
      <c r="AI65" s="71"/>
      <c r="AJ65" s="71"/>
      <c r="AK65" s="71"/>
    </row>
    <row r="66" spans="8:37" s="15" customFormat="1" ht="23.4" x14ac:dyDescent="0.45">
      <c r="H66" s="16"/>
      <c r="I66" s="16"/>
      <c r="J66" s="16"/>
      <c r="K66" s="16"/>
      <c r="L66" s="16"/>
      <c r="M66" s="16"/>
      <c r="N66" s="71"/>
      <c r="O66" s="71"/>
      <c r="P66" s="71"/>
      <c r="Q66" s="71"/>
      <c r="R66" s="71"/>
      <c r="S66" s="71"/>
      <c r="T66" s="71"/>
      <c r="U66" s="71"/>
      <c r="V66" s="71"/>
      <c r="W66" s="71"/>
      <c r="X66" s="71"/>
      <c r="Y66" s="71"/>
      <c r="Z66" s="71"/>
      <c r="AA66" s="71"/>
      <c r="AB66" s="71"/>
      <c r="AC66" s="71"/>
      <c r="AD66" s="71"/>
      <c r="AE66" s="71"/>
      <c r="AF66" s="71"/>
      <c r="AG66" s="71"/>
      <c r="AH66" s="71"/>
      <c r="AI66" s="71"/>
      <c r="AJ66" s="71"/>
      <c r="AK66" s="71"/>
    </row>
    <row r="67" spans="8:37" s="15" customFormat="1" ht="23.4" x14ac:dyDescent="0.45">
      <c r="H67" s="16"/>
      <c r="I67" s="16"/>
      <c r="J67" s="16"/>
      <c r="K67" s="16"/>
      <c r="L67" s="16"/>
      <c r="M67" s="16"/>
      <c r="N67" s="71"/>
      <c r="O67" s="71"/>
      <c r="P67" s="71"/>
      <c r="Q67" s="71"/>
      <c r="R67" s="71"/>
      <c r="S67" s="71"/>
      <c r="T67" s="71"/>
      <c r="U67" s="71"/>
      <c r="V67" s="71"/>
      <c r="W67" s="71"/>
      <c r="X67" s="71"/>
      <c r="Y67" s="71"/>
      <c r="Z67" s="71"/>
      <c r="AA67" s="71"/>
      <c r="AB67" s="71"/>
      <c r="AC67" s="71"/>
      <c r="AD67" s="71"/>
      <c r="AE67" s="71"/>
      <c r="AF67" s="71"/>
      <c r="AG67" s="71"/>
      <c r="AH67" s="71"/>
      <c r="AI67" s="71"/>
      <c r="AJ67" s="71"/>
      <c r="AK67" s="71"/>
    </row>
    <row r="68" spans="8:37" s="15" customFormat="1" ht="23.4" x14ac:dyDescent="0.45">
      <c r="H68" s="16"/>
      <c r="I68" s="16"/>
      <c r="J68" s="16"/>
      <c r="K68" s="16"/>
      <c r="L68" s="16"/>
      <c r="M68" s="16"/>
      <c r="N68" s="71"/>
      <c r="O68" s="71"/>
      <c r="P68" s="71"/>
      <c r="Q68" s="71"/>
      <c r="R68" s="71"/>
      <c r="S68" s="71"/>
      <c r="T68" s="71"/>
      <c r="U68" s="71"/>
      <c r="V68" s="71"/>
      <c r="W68" s="71"/>
      <c r="X68" s="71"/>
      <c r="Y68" s="71"/>
      <c r="Z68" s="71"/>
      <c r="AA68" s="71"/>
      <c r="AB68" s="71"/>
      <c r="AC68" s="71"/>
      <c r="AD68" s="71"/>
      <c r="AE68" s="71"/>
      <c r="AF68" s="71"/>
      <c r="AG68" s="71"/>
      <c r="AH68" s="71"/>
      <c r="AI68" s="71"/>
      <c r="AJ68" s="71"/>
      <c r="AK68" s="71"/>
    </row>
    <row r="69" spans="8:37" s="15" customFormat="1" ht="23.4" x14ac:dyDescent="0.45">
      <c r="H69" s="16"/>
      <c r="I69" s="16"/>
      <c r="J69" s="16"/>
      <c r="K69" s="16"/>
      <c r="L69" s="16"/>
      <c r="M69" s="16"/>
      <c r="N69" s="71"/>
      <c r="O69" s="71"/>
      <c r="P69" s="71"/>
      <c r="Q69" s="71"/>
      <c r="R69" s="71"/>
      <c r="S69" s="71"/>
      <c r="T69" s="71"/>
      <c r="U69" s="71"/>
      <c r="V69" s="71"/>
      <c r="W69" s="71"/>
      <c r="X69" s="71"/>
      <c r="Y69" s="71"/>
      <c r="Z69" s="71"/>
      <c r="AA69" s="71"/>
      <c r="AB69" s="71"/>
      <c r="AC69" s="71"/>
      <c r="AD69" s="71"/>
      <c r="AE69" s="71"/>
      <c r="AF69" s="71"/>
      <c r="AG69" s="71"/>
      <c r="AH69" s="71"/>
      <c r="AI69" s="71"/>
      <c r="AJ69" s="71"/>
      <c r="AK69" s="71"/>
    </row>
    <row r="70" spans="8:37" s="15" customFormat="1" ht="23.4" x14ac:dyDescent="0.45">
      <c r="H70" s="16"/>
      <c r="I70" s="16"/>
      <c r="J70" s="16"/>
      <c r="K70" s="16"/>
      <c r="L70" s="16"/>
      <c r="M70" s="16"/>
      <c r="N70" s="71"/>
      <c r="O70" s="71"/>
      <c r="P70" s="71"/>
      <c r="Q70" s="71"/>
      <c r="R70" s="71"/>
      <c r="S70" s="71"/>
      <c r="T70" s="71"/>
      <c r="U70" s="71"/>
      <c r="V70" s="71"/>
      <c r="W70" s="71"/>
      <c r="X70" s="71"/>
      <c r="Y70" s="71"/>
      <c r="Z70" s="71"/>
      <c r="AA70" s="71"/>
      <c r="AB70" s="71"/>
      <c r="AC70" s="71"/>
      <c r="AD70" s="71"/>
      <c r="AE70" s="71"/>
      <c r="AF70" s="71"/>
      <c r="AG70" s="71"/>
      <c r="AH70" s="71"/>
      <c r="AI70" s="71"/>
      <c r="AJ70" s="71"/>
      <c r="AK70" s="71"/>
    </row>
    <row r="71" spans="8:37" s="15" customFormat="1" ht="23.4" x14ac:dyDescent="0.45">
      <c r="H71" s="16"/>
      <c r="I71" s="16"/>
      <c r="J71" s="16"/>
      <c r="K71" s="16"/>
      <c r="L71" s="16"/>
      <c r="M71" s="16"/>
      <c r="N71" s="71"/>
      <c r="O71" s="71"/>
      <c r="P71" s="71"/>
      <c r="Q71" s="71"/>
      <c r="R71" s="71"/>
      <c r="S71" s="71"/>
      <c r="T71" s="71"/>
      <c r="U71" s="71"/>
      <c r="V71" s="71"/>
      <c r="W71" s="71"/>
      <c r="X71" s="71"/>
      <c r="Y71" s="71"/>
      <c r="Z71" s="71"/>
      <c r="AA71" s="71"/>
      <c r="AB71" s="71"/>
      <c r="AC71" s="71"/>
      <c r="AD71" s="71"/>
      <c r="AE71" s="71"/>
      <c r="AF71" s="71"/>
      <c r="AG71" s="71"/>
      <c r="AH71" s="71"/>
      <c r="AI71" s="71"/>
      <c r="AJ71" s="71"/>
      <c r="AK71" s="71"/>
    </row>
    <row r="72" spans="8:37" s="15" customFormat="1" ht="23.4" x14ac:dyDescent="0.45">
      <c r="H72" s="16"/>
      <c r="I72" s="16"/>
      <c r="J72" s="16"/>
      <c r="K72" s="16"/>
      <c r="L72" s="16"/>
      <c r="M72" s="16"/>
      <c r="N72" s="71"/>
      <c r="O72" s="71"/>
      <c r="P72" s="71"/>
      <c r="Q72" s="71"/>
      <c r="R72" s="71"/>
      <c r="S72" s="71"/>
      <c r="T72" s="71"/>
      <c r="U72" s="71"/>
      <c r="V72" s="71"/>
      <c r="W72" s="71"/>
      <c r="X72" s="71"/>
      <c r="Y72" s="71"/>
      <c r="Z72" s="71"/>
      <c r="AA72" s="71"/>
      <c r="AB72" s="71"/>
      <c r="AC72" s="71"/>
      <c r="AD72" s="71"/>
      <c r="AE72" s="71"/>
      <c r="AF72" s="71"/>
      <c r="AG72" s="71"/>
      <c r="AH72" s="71"/>
      <c r="AI72" s="71"/>
      <c r="AJ72" s="71"/>
      <c r="AK72" s="71"/>
    </row>
    <row r="73" spans="8:37" s="15" customFormat="1" ht="23.4" x14ac:dyDescent="0.45">
      <c r="H73" s="16"/>
      <c r="I73" s="16"/>
      <c r="J73" s="16"/>
      <c r="K73" s="16"/>
      <c r="L73" s="16"/>
      <c r="M73" s="16"/>
      <c r="N73" s="71"/>
      <c r="O73" s="71"/>
      <c r="P73" s="71"/>
      <c r="Q73" s="71"/>
      <c r="R73" s="71"/>
      <c r="S73" s="71"/>
      <c r="T73" s="71"/>
      <c r="U73" s="71"/>
      <c r="V73" s="71"/>
      <c r="W73" s="71"/>
      <c r="X73" s="71"/>
      <c r="Y73" s="71"/>
      <c r="Z73" s="71"/>
      <c r="AA73" s="71"/>
      <c r="AB73" s="71"/>
      <c r="AC73" s="71"/>
      <c r="AD73" s="71"/>
      <c r="AE73" s="71"/>
      <c r="AF73" s="71"/>
      <c r="AG73" s="71"/>
      <c r="AH73" s="71"/>
      <c r="AI73" s="71"/>
      <c r="AJ73" s="71"/>
      <c r="AK73" s="71"/>
    </row>
    <row r="74" spans="8:37" s="15" customFormat="1" ht="23.4" x14ac:dyDescent="0.45">
      <c r="H74" s="16"/>
      <c r="I74" s="16"/>
      <c r="J74" s="16"/>
      <c r="K74" s="16"/>
      <c r="L74" s="16"/>
      <c r="M74" s="16"/>
      <c r="N74" s="71"/>
      <c r="O74" s="71"/>
      <c r="P74" s="71"/>
      <c r="Q74" s="71"/>
      <c r="R74" s="71"/>
      <c r="S74" s="71"/>
      <c r="T74" s="71"/>
      <c r="U74" s="71"/>
      <c r="V74" s="71"/>
      <c r="W74" s="71"/>
      <c r="X74" s="71"/>
      <c r="Y74" s="71"/>
      <c r="Z74" s="71"/>
      <c r="AA74" s="71"/>
      <c r="AB74" s="71"/>
      <c r="AC74" s="71"/>
      <c r="AD74" s="71"/>
      <c r="AE74" s="71"/>
      <c r="AF74" s="71"/>
      <c r="AG74" s="71"/>
      <c r="AH74" s="71"/>
      <c r="AI74" s="71"/>
      <c r="AJ74" s="71"/>
      <c r="AK74" s="71"/>
    </row>
    <row r="75" spans="8:37" s="15" customFormat="1" ht="23.4" x14ac:dyDescent="0.45">
      <c r="H75" s="16"/>
      <c r="I75" s="16"/>
      <c r="J75" s="16"/>
      <c r="K75" s="16"/>
      <c r="L75" s="16"/>
      <c r="M75" s="16"/>
      <c r="N75" s="71"/>
      <c r="O75" s="71"/>
      <c r="P75" s="71"/>
      <c r="Q75" s="71"/>
      <c r="R75" s="71"/>
      <c r="S75" s="71"/>
      <c r="T75" s="71"/>
      <c r="U75" s="71"/>
      <c r="V75" s="71"/>
      <c r="W75" s="71"/>
      <c r="X75" s="71"/>
      <c r="Y75" s="71"/>
      <c r="Z75" s="71"/>
      <c r="AA75" s="71"/>
      <c r="AB75" s="71"/>
      <c r="AC75" s="71"/>
      <c r="AD75" s="71"/>
      <c r="AE75" s="71"/>
      <c r="AF75" s="71"/>
      <c r="AG75" s="71"/>
      <c r="AH75" s="71"/>
      <c r="AI75" s="71"/>
      <c r="AJ75" s="71"/>
      <c r="AK75" s="71"/>
    </row>
    <row r="76" spans="8:37" s="15" customFormat="1" ht="23.4" x14ac:dyDescent="0.45">
      <c r="H76" s="16"/>
      <c r="I76" s="16"/>
      <c r="J76" s="16"/>
      <c r="K76" s="16"/>
      <c r="L76" s="16"/>
      <c r="M76" s="16"/>
      <c r="N76" s="71"/>
      <c r="O76" s="71"/>
      <c r="P76" s="71"/>
      <c r="Q76" s="71"/>
      <c r="R76" s="71"/>
      <c r="S76" s="71"/>
      <c r="T76" s="71"/>
      <c r="U76" s="71"/>
      <c r="V76" s="71"/>
      <c r="W76" s="71"/>
      <c r="X76" s="71"/>
      <c r="Y76" s="71"/>
      <c r="Z76" s="71"/>
      <c r="AA76" s="71"/>
      <c r="AB76" s="71"/>
      <c r="AC76" s="71"/>
      <c r="AD76" s="71"/>
      <c r="AE76" s="71"/>
      <c r="AF76" s="71"/>
      <c r="AG76" s="71"/>
      <c r="AH76" s="71"/>
      <c r="AI76" s="71"/>
      <c r="AJ76" s="71"/>
      <c r="AK76" s="71"/>
    </row>
    <row r="77" spans="8:37" s="15" customFormat="1" ht="23.4" x14ac:dyDescent="0.45">
      <c r="H77" s="16"/>
      <c r="I77" s="16"/>
      <c r="J77" s="16"/>
      <c r="K77" s="16"/>
      <c r="L77" s="16"/>
      <c r="M77" s="16"/>
      <c r="N77" s="71"/>
      <c r="O77" s="71"/>
      <c r="P77" s="71"/>
      <c r="Q77" s="71"/>
      <c r="R77" s="71"/>
      <c r="S77" s="71"/>
      <c r="T77" s="71"/>
      <c r="U77" s="71"/>
      <c r="V77" s="71"/>
      <c r="W77" s="71"/>
      <c r="X77" s="71"/>
      <c r="Y77" s="71"/>
      <c r="Z77" s="71"/>
      <c r="AA77" s="71"/>
      <c r="AB77" s="71"/>
      <c r="AC77" s="71"/>
      <c r="AD77" s="71"/>
      <c r="AE77" s="71"/>
      <c r="AF77" s="71"/>
      <c r="AG77" s="71"/>
      <c r="AH77" s="71"/>
      <c r="AI77" s="71"/>
      <c r="AJ77" s="71"/>
      <c r="AK77" s="71"/>
    </row>
    <row r="78" spans="8:37" s="15" customFormat="1" ht="23.4" x14ac:dyDescent="0.45">
      <c r="H78" s="16"/>
      <c r="I78" s="16"/>
      <c r="J78" s="16"/>
      <c r="K78" s="16"/>
      <c r="L78" s="16"/>
      <c r="M78" s="16"/>
      <c r="N78" s="71"/>
      <c r="O78" s="71"/>
      <c r="P78" s="71"/>
      <c r="Q78" s="71"/>
      <c r="R78" s="71"/>
      <c r="S78" s="71"/>
      <c r="T78" s="71"/>
      <c r="U78" s="71"/>
      <c r="V78" s="71"/>
      <c r="W78" s="71"/>
      <c r="X78" s="71"/>
      <c r="Y78" s="71"/>
      <c r="Z78" s="71"/>
      <c r="AA78" s="71"/>
      <c r="AB78" s="71"/>
      <c r="AC78" s="71"/>
      <c r="AD78" s="71"/>
      <c r="AE78" s="71"/>
      <c r="AF78" s="71"/>
      <c r="AG78" s="71"/>
      <c r="AH78" s="71"/>
      <c r="AI78" s="71"/>
      <c r="AJ78" s="71"/>
      <c r="AK78" s="71"/>
    </row>
    <row r="79" spans="8:37" s="15" customFormat="1" ht="23.4" x14ac:dyDescent="0.45">
      <c r="H79" s="16"/>
      <c r="I79" s="16"/>
      <c r="J79" s="16"/>
      <c r="K79" s="16"/>
      <c r="L79" s="16"/>
      <c r="M79" s="16"/>
      <c r="N79" s="71"/>
      <c r="O79" s="71"/>
      <c r="P79" s="71"/>
      <c r="Q79" s="71"/>
      <c r="R79" s="71"/>
      <c r="S79" s="71"/>
      <c r="T79" s="71"/>
      <c r="U79" s="71"/>
      <c r="V79" s="71"/>
      <c r="W79" s="71"/>
      <c r="X79" s="71"/>
      <c r="Y79" s="71"/>
      <c r="Z79" s="71"/>
      <c r="AA79" s="71"/>
      <c r="AB79" s="71"/>
      <c r="AC79" s="71"/>
      <c r="AD79" s="71"/>
      <c r="AE79" s="71"/>
      <c r="AF79" s="71"/>
      <c r="AG79" s="71"/>
      <c r="AH79" s="71"/>
      <c r="AI79" s="71"/>
      <c r="AJ79" s="71"/>
      <c r="AK79" s="71"/>
    </row>
    <row r="80" spans="8:37" s="15" customFormat="1" ht="23.4" x14ac:dyDescent="0.45">
      <c r="H80" s="16"/>
      <c r="I80" s="16"/>
      <c r="J80" s="16"/>
      <c r="K80" s="16"/>
      <c r="L80" s="16"/>
      <c r="M80" s="16"/>
      <c r="N80" s="71"/>
      <c r="O80" s="71"/>
      <c r="P80" s="71"/>
      <c r="Q80" s="71"/>
      <c r="R80" s="71"/>
      <c r="S80" s="71"/>
      <c r="T80" s="71"/>
      <c r="U80" s="71"/>
      <c r="V80" s="71"/>
      <c r="W80" s="71"/>
      <c r="X80" s="71"/>
      <c r="Y80" s="71"/>
      <c r="Z80" s="71"/>
      <c r="AA80" s="71"/>
      <c r="AB80" s="71"/>
      <c r="AC80" s="71"/>
      <c r="AD80" s="71"/>
      <c r="AE80" s="71"/>
      <c r="AF80" s="71"/>
      <c r="AG80" s="71"/>
      <c r="AH80" s="71"/>
      <c r="AI80" s="71"/>
      <c r="AJ80" s="71"/>
      <c r="AK80" s="71"/>
    </row>
    <row r="81" spans="8:37" s="15" customFormat="1" ht="23.4" x14ac:dyDescent="0.45">
      <c r="H81" s="16"/>
      <c r="I81" s="16"/>
      <c r="J81" s="16"/>
      <c r="K81" s="16"/>
      <c r="L81" s="16"/>
      <c r="M81" s="16"/>
      <c r="N81" s="71"/>
      <c r="O81" s="71"/>
      <c r="P81" s="71"/>
      <c r="Q81" s="71"/>
      <c r="R81" s="71"/>
      <c r="S81" s="71"/>
      <c r="T81" s="71"/>
      <c r="U81" s="71"/>
      <c r="V81" s="71"/>
      <c r="W81" s="71"/>
      <c r="X81" s="71"/>
      <c r="Y81" s="71"/>
      <c r="Z81" s="71"/>
      <c r="AA81" s="71"/>
      <c r="AB81" s="71"/>
      <c r="AC81" s="71"/>
      <c r="AD81" s="71"/>
      <c r="AE81" s="71"/>
      <c r="AF81" s="71"/>
      <c r="AG81" s="71"/>
      <c r="AH81" s="71"/>
      <c r="AI81" s="71"/>
      <c r="AJ81" s="71"/>
      <c r="AK81" s="71"/>
    </row>
    <row r="82" spans="8:37" s="15" customFormat="1" ht="23.4" x14ac:dyDescent="0.45">
      <c r="H82" s="16"/>
      <c r="I82" s="16"/>
      <c r="J82" s="16"/>
      <c r="K82" s="16"/>
      <c r="L82" s="16"/>
      <c r="M82" s="16"/>
      <c r="N82" s="71"/>
      <c r="O82" s="71"/>
      <c r="P82" s="71"/>
      <c r="Q82" s="71"/>
      <c r="R82" s="71"/>
      <c r="S82" s="71"/>
      <c r="T82" s="71"/>
      <c r="U82" s="71"/>
      <c r="V82" s="71"/>
      <c r="W82" s="71"/>
      <c r="X82" s="71"/>
      <c r="Y82" s="71"/>
      <c r="Z82" s="71"/>
      <c r="AA82" s="71"/>
      <c r="AB82" s="71"/>
      <c r="AC82" s="71"/>
      <c r="AD82" s="71"/>
      <c r="AE82" s="71"/>
      <c r="AF82" s="71"/>
      <c r="AG82" s="71"/>
      <c r="AH82" s="71"/>
      <c r="AI82" s="71"/>
      <c r="AJ82" s="71"/>
      <c r="AK82" s="71"/>
    </row>
    <row r="83" spans="8:37" s="15" customFormat="1" ht="23.4" x14ac:dyDescent="0.45">
      <c r="H83" s="16"/>
      <c r="I83" s="16"/>
      <c r="J83" s="16"/>
      <c r="K83" s="16"/>
      <c r="L83" s="16"/>
      <c r="M83" s="16"/>
      <c r="N83" s="71"/>
      <c r="O83" s="71"/>
      <c r="P83" s="71"/>
      <c r="Q83" s="71"/>
      <c r="R83" s="71"/>
      <c r="S83" s="71"/>
      <c r="T83" s="71"/>
      <c r="U83" s="71"/>
      <c r="V83" s="71"/>
      <c r="W83" s="71"/>
      <c r="X83" s="71"/>
      <c r="Y83" s="71"/>
      <c r="Z83" s="71"/>
      <c r="AA83" s="71"/>
      <c r="AB83" s="71"/>
      <c r="AC83" s="71"/>
      <c r="AD83" s="71"/>
      <c r="AE83" s="71"/>
      <c r="AF83" s="71"/>
      <c r="AG83" s="71"/>
      <c r="AH83" s="71"/>
      <c r="AI83" s="71"/>
      <c r="AJ83" s="71"/>
      <c r="AK83" s="71"/>
    </row>
    <row r="84" spans="8:37" s="15" customFormat="1" ht="23.4" x14ac:dyDescent="0.45">
      <c r="H84" s="16"/>
      <c r="I84" s="16"/>
      <c r="J84" s="16"/>
      <c r="K84" s="16"/>
      <c r="L84" s="16"/>
      <c r="M84" s="16"/>
      <c r="N84" s="71"/>
      <c r="O84" s="71"/>
      <c r="P84" s="71"/>
      <c r="Q84" s="71"/>
      <c r="R84" s="71"/>
      <c r="S84" s="71"/>
      <c r="T84" s="71"/>
      <c r="U84" s="71"/>
      <c r="V84" s="71"/>
      <c r="W84" s="71"/>
      <c r="X84" s="71"/>
      <c r="Y84" s="71"/>
      <c r="Z84" s="71"/>
      <c r="AA84" s="71"/>
      <c r="AB84" s="71"/>
      <c r="AC84" s="71"/>
      <c r="AD84" s="71"/>
      <c r="AE84" s="71"/>
      <c r="AF84" s="71"/>
      <c r="AG84" s="71"/>
      <c r="AH84" s="71"/>
      <c r="AI84" s="71"/>
      <c r="AJ84" s="71"/>
      <c r="AK84" s="71"/>
    </row>
    <row r="85" spans="8:37" s="15" customFormat="1" ht="23.4" x14ac:dyDescent="0.45">
      <c r="H85" s="16"/>
      <c r="I85" s="16"/>
      <c r="J85" s="16"/>
      <c r="K85" s="16"/>
      <c r="L85" s="16"/>
      <c r="M85" s="16"/>
      <c r="N85" s="71"/>
      <c r="O85" s="71"/>
      <c r="P85" s="71"/>
      <c r="Q85" s="71"/>
      <c r="R85" s="71"/>
      <c r="S85" s="71"/>
      <c r="T85" s="71"/>
      <c r="U85" s="71"/>
      <c r="V85" s="71"/>
      <c r="W85" s="71"/>
      <c r="X85" s="71"/>
      <c r="Y85" s="71"/>
      <c r="Z85" s="71"/>
      <c r="AA85" s="71"/>
      <c r="AB85" s="71"/>
      <c r="AC85" s="71"/>
      <c r="AD85" s="71"/>
      <c r="AE85" s="71"/>
      <c r="AF85" s="71"/>
      <c r="AG85" s="71"/>
      <c r="AH85" s="71"/>
      <c r="AI85" s="71"/>
      <c r="AJ85" s="71"/>
      <c r="AK85" s="71"/>
    </row>
    <row r="86" spans="8:37" s="15" customFormat="1" ht="23.4" x14ac:dyDescent="0.45">
      <c r="H86" s="16"/>
      <c r="I86" s="16"/>
      <c r="J86" s="16"/>
      <c r="K86" s="16"/>
      <c r="L86" s="16"/>
      <c r="M86" s="16"/>
      <c r="N86" s="71"/>
      <c r="O86" s="71"/>
      <c r="P86" s="71"/>
      <c r="Q86" s="71"/>
      <c r="R86" s="71"/>
      <c r="S86" s="71"/>
      <c r="T86" s="71"/>
      <c r="U86" s="71"/>
      <c r="V86" s="71"/>
      <c r="W86" s="71"/>
      <c r="X86" s="71"/>
      <c r="Y86" s="71"/>
      <c r="Z86" s="71"/>
      <c r="AA86" s="71"/>
      <c r="AB86" s="71"/>
      <c r="AC86" s="71"/>
      <c r="AD86" s="71"/>
      <c r="AE86" s="71"/>
      <c r="AF86" s="71"/>
      <c r="AG86" s="71"/>
      <c r="AH86" s="71"/>
      <c r="AI86" s="71"/>
      <c r="AJ86" s="71"/>
      <c r="AK86" s="71"/>
    </row>
    <row r="87" spans="8:37" s="15" customFormat="1" ht="23.4" x14ac:dyDescent="0.45">
      <c r="H87" s="16"/>
      <c r="I87" s="16"/>
      <c r="J87" s="16"/>
      <c r="K87" s="16"/>
      <c r="L87" s="16"/>
      <c r="M87" s="16"/>
      <c r="N87" s="71"/>
      <c r="O87" s="71"/>
      <c r="P87" s="71"/>
      <c r="Q87" s="71"/>
      <c r="R87" s="71"/>
      <c r="S87" s="71"/>
      <c r="T87" s="71"/>
      <c r="U87" s="71"/>
      <c r="V87" s="71"/>
      <c r="W87" s="71"/>
      <c r="X87" s="71"/>
      <c r="Y87" s="71"/>
      <c r="Z87" s="71"/>
      <c r="AA87" s="71"/>
      <c r="AB87" s="71"/>
      <c r="AC87" s="71"/>
      <c r="AD87" s="71"/>
      <c r="AE87" s="71"/>
      <c r="AF87" s="71"/>
      <c r="AG87" s="71"/>
      <c r="AH87" s="71"/>
      <c r="AI87" s="71"/>
      <c r="AJ87" s="71"/>
      <c r="AK87" s="71"/>
    </row>
    <row r="88" spans="8:37" s="15" customFormat="1" ht="23.4" x14ac:dyDescent="0.45">
      <c r="H88" s="16"/>
      <c r="I88" s="16"/>
      <c r="J88" s="16"/>
      <c r="K88" s="16"/>
      <c r="L88" s="16"/>
      <c r="M88" s="16"/>
      <c r="N88" s="71"/>
      <c r="O88" s="71"/>
      <c r="P88" s="71"/>
      <c r="Q88" s="71"/>
      <c r="R88" s="71"/>
      <c r="S88" s="71"/>
      <c r="T88" s="71"/>
      <c r="U88" s="71"/>
      <c r="V88" s="71"/>
      <c r="W88" s="71"/>
      <c r="X88" s="71"/>
      <c r="Y88" s="71"/>
      <c r="Z88" s="71"/>
      <c r="AA88" s="71"/>
      <c r="AB88" s="71"/>
      <c r="AC88" s="71"/>
      <c r="AD88" s="71"/>
      <c r="AE88" s="71"/>
      <c r="AF88" s="71"/>
      <c r="AG88" s="71"/>
      <c r="AH88" s="71"/>
      <c r="AI88" s="71"/>
      <c r="AJ88" s="71"/>
      <c r="AK88" s="71"/>
    </row>
    <row r="89" spans="8:37" s="15" customFormat="1" ht="23.4" x14ac:dyDescent="0.45">
      <c r="H89" s="16"/>
      <c r="I89" s="16"/>
      <c r="J89" s="16"/>
      <c r="K89" s="16"/>
      <c r="L89" s="16"/>
      <c r="M89" s="16"/>
      <c r="N89" s="71"/>
      <c r="O89" s="71"/>
      <c r="P89" s="71"/>
      <c r="Q89" s="71"/>
      <c r="R89" s="71"/>
      <c r="S89" s="71"/>
      <c r="T89" s="71"/>
      <c r="U89" s="71"/>
      <c r="V89" s="71"/>
      <c r="W89" s="71"/>
      <c r="X89" s="71"/>
      <c r="Y89" s="71"/>
      <c r="Z89" s="71"/>
      <c r="AA89" s="71"/>
      <c r="AB89" s="71"/>
      <c r="AC89" s="71"/>
      <c r="AD89" s="71"/>
      <c r="AE89" s="71"/>
      <c r="AF89" s="71"/>
      <c r="AG89" s="71"/>
      <c r="AH89" s="71"/>
      <c r="AI89" s="71"/>
      <c r="AJ89" s="71"/>
      <c r="AK89" s="71"/>
    </row>
    <row r="90" spans="8:37" s="15" customFormat="1" ht="23.4" x14ac:dyDescent="0.45">
      <c r="H90" s="16"/>
      <c r="I90" s="16"/>
      <c r="J90" s="16"/>
      <c r="K90" s="16"/>
      <c r="L90" s="16"/>
      <c r="M90" s="16"/>
      <c r="N90" s="71"/>
      <c r="O90" s="71"/>
      <c r="P90" s="71"/>
      <c r="Q90" s="71"/>
      <c r="R90" s="71"/>
      <c r="S90" s="71"/>
      <c r="T90" s="71"/>
      <c r="U90" s="71"/>
      <c r="V90" s="71"/>
      <c r="W90" s="71"/>
      <c r="X90" s="71"/>
      <c r="Y90" s="71"/>
      <c r="Z90" s="71"/>
      <c r="AA90" s="71"/>
      <c r="AB90" s="71"/>
      <c r="AC90" s="71"/>
      <c r="AD90" s="71"/>
      <c r="AE90" s="71"/>
      <c r="AF90" s="71"/>
      <c r="AG90" s="71"/>
      <c r="AH90" s="71"/>
      <c r="AI90" s="71"/>
      <c r="AJ90" s="71"/>
      <c r="AK90" s="71"/>
    </row>
    <row r="91" spans="8:37" s="15" customFormat="1" ht="23.4" x14ac:dyDescent="0.45">
      <c r="H91" s="16"/>
      <c r="I91" s="16"/>
      <c r="J91" s="16"/>
      <c r="K91" s="16"/>
      <c r="L91" s="16"/>
      <c r="M91" s="16"/>
      <c r="N91" s="71"/>
      <c r="O91" s="71"/>
      <c r="P91" s="71"/>
      <c r="Q91" s="71"/>
      <c r="R91" s="71"/>
      <c r="S91" s="71"/>
      <c r="T91" s="71"/>
      <c r="U91" s="71"/>
      <c r="V91" s="71"/>
      <c r="W91" s="71"/>
      <c r="X91" s="71"/>
      <c r="Y91" s="71"/>
      <c r="Z91" s="71"/>
      <c r="AA91" s="71"/>
      <c r="AB91" s="71"/>
      <c r="AC91" s="71"/>
      <c r="AD91" s="71"/>
      <c r="AE91" s="71"/>
      <c r="AF91" s="71"/>
      <c r="AG91" s="71"/>
      <c r="AH91" s="71"/>
      <c r="AI91" s="71"/>
      <c r="AJ91" s="71"/>
      <c r="AK91" s="71"/>
    </row>
    <row r="92" spans="8:37" s="15" customFormat="1" ht="23.4" x14ac:dyDescent="0.45">
      <c r="H92" s="16"/>
      <c r="I92" s="16"/>
      <c r="J92" s="16"/>
      <c r="K92" s="16"/>
      <c r="L92" s="16"/>
      <c r="M92" s="16"/>
      <c r="N92" s="71"/>
      <c r="O92" s="71"/>
      <c r="P92" s="71"/>
      <c r="Q92" s="71"/>
      <c r="R92" s="71"/>
      <c r="S92" s="71"/>
      <c r="T92" s="121"/>
      <c r="U92" s="121"/>
      <c r="V92" s="71"/>
      <c r="W92" s="71"/>
      <c r="X92" s="71"/>
      <c r="Y92" s="71"/>
      <c r="Z92" s="71"/>
      <c r="AA92" s="71"/>
      <c r="AB92" s="71"/>
      <c r="AC92" s="71"/>
      <c r="AD92" s="71"/>
      <c r="AE92" s="71"/>
      <c r="AF92" s="71"/>
      <c r="AG92" s="71"/>
      <c r="AH92" s="71"/>
      <c r="AI92" s="71"/>
      <c r="AJ92" s="71"/>
      <c r="AK92" s="71"/>
    </row>
    <row r="93" spans="8:37" s="15" customFormat="1" ht="23.4" x14ac:dyDescent="0.45">
      <c r="H93" s="16"/>
      <c r="I93" s="16"/>
      <c r="J93" s="16"/>
      <c r="K93" s="16"/>
      <c r="L93" s="16"/>
      <c r="M93" s="16"/>
      <c r="N93" s="71"/>
      <c r="O93" s="71"/>
      <c r="P93" s="71"/>
      <c r="Q93" s="71"/>
      <c r="R93" s="71"/>
      <c r="S93" s="71"/>
      <c r="T93" s="121"/>
      <c r="U93" s="121"/>
      <c r="V93" s="121"/>
      <c r="W93" s="121"/>
      <c r="X93" s="121"/>
      <c r="Y93" s="71"/>
      <c r="Z93" s="71"/>
      <c r="AA93" s="71"/>
      <c r="AB93" s="71"/>
      <c r="AC93" s="71"/>
      <c r="AD93" s="71"/>
      <c r="AE93" s="71"/>
      <c r="AF93" s="71"/>
      <c r="AG93" s="71"/>
      <c r="AH93" s="71"/>
      <c r="AI93" s="71"/>
      <c r="AJ93" s="71"/>
      <c r="AK93" s="71"/>
    </row>
    <row r="94" spans="8:37" s="15" customFormat="1" ht="23.4" x14ac:dyDescent="0.45">
      <c r="H94" s="16"/>
      <c r="I94" s="16"/>
      <c r="J94" s="16"/>
      <c r="K94" s="16"/>
      <c r="L94" s="16"/>
      <c r="M94" s="16"/>
      <c r="N94" s="71"/>
      <c r="O94" s="71"/>
      <c r="P94" s="71"/>
      <c r="Q94" s="71"/>
      <c r="R94" s="71"/>
      <c r="S94" s="71"/>
      <c r="T94" s="121"/>
      <c r="U94" s="121"/>
      <c r="V94" s="121"/>
      <c r="W94" s="121"/>
      <c r="X94" s="121"/>
      <c r="Y94" s="71"/>
      <c r="Z94" s="71"/>
      <c r="AA94" s="71"/>
      <c r="AB94" s="71"/>
      <c r="AC94" s="71"/>
      <c r="AD94" s="71"/>
      <c r="AE94" s="71"/>
      <c r="AF94" s="71"/>
      <c r="AG94" s="71"/>
      <c r="AH94" s="71"/>
      <c r="AI94" s="71"/>
      <c r="AJ94" s="71"/>
      <c r="AK94" s="71"/>
    </row>
    <row r="95" spans="8:37" x14ac:dyDescent="0.3">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row>
  </sheetData>
  <mergeCells count="6">
    <mergeCell ref="AF4:AK4"/>
    <mergeCell ref="A3:M3"/>
    <mergeCell ref="H4:M4"/>
    <mergeCell ref="N4:S4"/>
    <mergeCell ref="T4:Y4"/>
    <mergeCell ref="Z4:AE4"/>
  </mergeCells>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94"/>
  <sheetViews>
    <sheetView topLeftCell="C1" zoomScale="55" zoomScaleNormal="55" workbookViewId="0">
      <pane ySplit="1" topLeftCell="A2" activePane="bottomLeft" state="frozen"/>
      <selection activeCell="P24" sqref="P24"/>
      <selection pane="bottomLeft" activeCell="AI77" sqref="AI77"/>
    </sheetView>
  </sheetViews>
  <sheetFormatPr baseColWidth="10" defaultColWidth="11.44140625" defaultRowHeight="14.4" x14ac:dyDescent="0.3"/>
  <cols>
    <col min="1" max="1" width="22.109375" style="1" hidden="1" customWidth="1"/>
    <col min="2" max="2" width="25.5546875" style="1" customWidth="1"/>
    <col min="3" max="3" width="31.6640625" style="1" customWidth="1"/>
    <col min="4" max="4" width="40.33203125" style="1" customWidth="1"/>
    <col min="5" max="5" width="38.44140625" style="1" customWidth="1"/>
    <col min="6" max="6" width="42.33203125" style="1" customWidth="1"/>
    <col min="7" max="7" width="28.6640625" style="1" customWidth="1"/>
    <col min="8" max="13" width="30.44140625" style="2" customWidth="1"/>
    <col min="14" max="14" width="40.33203125" style="1" customWidth="1"/>
    <col min="15" max="15" width="40.88671875" style="1" customWidth="1"/>
    <col min="16" max="16" width="36" style="1" customWidth="1"/>
    <col min="17" max="18" width="31.33203125" style="1" customWidth="1"/>
    <col min="19" max="19" width="51.33203125" style="1" bestFit="1" customWidth="1"/>
    <col min="20" max="20" width="41.44140625" style="1" customWidth="1"/>
    <col min="21" max="24" width="31.33203125" style="1" customWidth="1"/>
    <col min="25" max="25" width="42.33203125" style="1" bestFit="1" customWidth="1"/>
    <col min="26" max="26" width="33.44140625" style="1" bestFit="1" customWidth="1"/>
    <col min="27" max="27" width="33" style="1" customWidth="1"/>
    <col min="28" max="28" width="35" style="1" bestFit="1" customWidth="1"/>
    <col min="29" max="30" width="29.6640625" style="1" customWidth="1"/>
    <col min="31" max="31" width="42.33203125" style="1" bestFit="1" customWidth="1"/>
    <col min="32" max="37" width="29.109375" style="1" customWidth="1"/>
    <col min="38" max="16384" width="11.44140625" style="1"/>
  </cols>
  <sheetData>
    <row r="3" spans="1:38" ht="30.6" thickBot="1" x14ac:dyDescent="0.35">
      <c r="A3" s="323" t="s">
        <v>93</v>
      </c>
      <c r="B3" s="323"/>
      <c r="C3" s="323"/>
      <c r="D3" s="323"/>
      <c r="E3" s="323"/>
      <c r="F3" s="323"/>
      <c r="G3" s="323"/>
      <c r="H3" s="323"/>
      <c r="I3" s="323"/>
      <c r="J3" s="323"/>
      <c r="K3" s="323"/>
      <c r="L3" s="323"/>
      <c r="M3" s="323"/>
    </row>
    <row r="4" spans="1:38" ht="46.8" thickBot="1" x14ac:dyDescent="0.9">
      <c r="A4" s="6"/>
      <c r="B4" s="6"/>
      <c r="C4" s="6"/>
      <c r="D4" s="6"/>
      <c r="E4" s="6"/>
      <c r="F4" s="6"/>
      <c r="G4" s="6"/>
      <c r="H4" s="324" t="s">
        <v>0</v>
      </c>
      <c r="I4" s="325"/>
      <c r="J4" s="325"/>
      <c r="K4" s="325"/>
      <c r="L4" s="325"/>
      <c r="M4" s="329"/>
      <c r="N4" s="324" t="s">
        <v>1</v>
      </c>
      <c r="O4" s="325"/>
      <c r="P4" s="325"/>
      <c r="Q4" s="325"/>
      <c r="R4" s="325"/>
      <c r="S4" s="329"/>
      <c r="T4" s="324" t="s">
        <v>2</v>
      </c>
      <c r="U4" s="325"/>
      <c r="V4" s="325"/>
      <c r="W4" s="325"/>
      <c r="X4" s="325"/>
      <c r="Y4" s="329"/>
      <c r="Z4" s="324" t="s">
        <v>3</v>
      </c>
      <c r="AA4" s="325"/>
      <c r="AB4" s="325"/>
      <c r="AC4" s="325"/>
      <c r="AD4" s="325"/>
      <c r="AE4" s="329"/>
      <c r="AF4" s="324" t="s">
        <v>4</v>
      </c>
      <c r="AG4" s="325"/>
      <c r="AH4" s="325"/>
      <c r="AI4" s="325"/>
      <c r="AJ4" s="325"/>
      <c r="AK4" s="329"/>
    </row>
    <row r="5" spans="1:38" ht="128.25" customHeight="1" x14ac:dyDescent="0.3">
      <c r="A5" s="7" t="s">
        <v>5</v>
      </c>
      <c r="B5" s="8" t="s">
        <v>6</v>
      </c>
      <c r="C5" s="8" t="s">
        <v>7</v>
      </c>
      <c r="D5" s="8" t="s">
        <v>8</v>
      </c>
      <c r="E5" s="8" t="s">
        <v>9</v>
      </c>
      <c r="F5" s="9" t="s">
        <v>10</v>
      </c>
      <c r="G5" s="8" t="s">
        <v>11</v>
      </c>
      <c r="H5" s="10" t="s">
        <v>12</v>
      </c>
      <c r="I5" s="10" t="s">
        <v>13</v>
      </c>
      <c r="J5" s="10" t="s">
        <v>14</v>
      </c>
      <c r="K5" s="10" t="s">
        <v>15</v>
      </c>
      <c r="L5" s="10" t="s">
        <v>16</v>
      </c>
      <c r="M5" s="10" t="s">
        <v>17</v>
      </c>
      <c r="N5" s="10" t="s">
        <v>12</v>
      </c>
      <c r="O5" s="10" t="s">
        <v>13</v>
      </c>
      <c r="P5" s="10" t="s">
        <v>14</v>
      </c>
      <c r="Q5" s="10" t="s">
        <v>15</v>
      </c>
      <c r="R5" s="10" t="s">
        <v>16</v>
      </c>
      <c r="S5" s="10" t="s">
        <v>17</v>
      </c>
      <c r="T5" s="10" t="s">
        <v>12</v>
      </c>
      <c r="U5" s="10" t="s">
        <v>13</v>
      </c>
      <c r="V5" s="10" t="s">
        <v>14</v>
      </c>
      <c r="W5" s="10" t="s">
        <v>15</v>
      </c>
      <c r="X5" s="10" t="s">
        <v>16</v>
      </c>
      <c r="Y5" s="10" t="s">
        <v>17</v>
      </c>
      <c r="Z5" s="10" t="s">
        <v>12</v>
      </c>
      <c r="AA5" s="10" t="s">
        <v>13</v>
      </c>
      <c r="AB5" s="10" t="s">
        <v>14</v>
      </c>
      <c r="AC5" s="10" t="s">
        <v>15</v>
      </c>
      <c r="AD5" s="10" t="s">
        <v>16</v>
      </c>
      <c r="AE5" s="10" t="s">
        <v>17</v>
      </c>
      <c r="AF5" s="10" t="s">
        <v>12</v>
      </c>
      <c r="AG5" s="10" t="s">
        <v>13</v>
      </c>
      <c r="AH5" s="10" t="s">
        <v>14</v>
      </c>
      <c r="AI5" s="10" t="s">
        <v>15</v>
      </c>
      <c r="AJ5" s="10" t="s">
        <v>16</v>
      </c>
      <c r="AK5" s="10" t="s">
        <v>17</v>
      </c>
    </row>
    <row r="6" spans="1:38" ht="188.25" customHeight="1" x14ac:dyDescent="0.3">
      <c r="A6" s="11" t="s">
        <v>18</v>
      </c>
      <c r="B6" s="11" t="s">
        <v>45</v>
      </c>
      <c r="C6" s="11" t="s">
        <v>46</v>
      </c>
      <c r="D6" s="11" t="s">
        <v>113</v>
      </c>
      <c r="E6" s="11" t="s">
        <v>114</v>
      </c>
      <c r="F6" s="12" t="s">
        <v>20</v>
      </c>
      <c r="G6" s="12" t="s">
        <v>21</v>
      </c>
      <c r="H6" s="13">
        <f>(I6/J6)</f>
        <v>1</v>
      </c>
      <c r="I6" s="14">
        <f>+O6+U6+AA6+AG6</f>
        <v>115</v>
      </c>
      <c r="J6" s="14">
        <f>+P6+V6++AB6+AH6</f>
        <v>115</v>
      </c>
      <c r="K6" s="13">
        <f>(L6/M6)</f>
        <v>1</v>
      </c>
      <c r="L6" s="14">
        <f>+R6+X6+AD6+AJ6</f>
        <v>115</v>
      </c>
      <c r="M6" s="14">
        <f>+S6+Y6+AE6+AK6</f>
        <v>115</v>
      </c>
      <c r="N6" s="13">
        <f>(O6/P6)</f>
        <v>0.95454545454545459</v>
      </c>
      <c r="O6" s="14">
        <v>21</v>
      </c>
      <c r="P6" s="14">
        <v>22</v>
      </c>
      <c r="Q6" s="13">
        <f>(R6/S6)</f>
        <v>0.59090909090909094</v>
      </c>
      <c r="R6" s="14">
        <f>+O10</f>
        <v>13</v>
      </c>
      <c r="S6" s="14">
        <f>+P10</f>
        <v>22</v>
      </c>
      <c r="T6" s="13">
        <f>(U6/V6)</f>
        <v>1</v>
      </c>
      <c r="U6" s="14">
        <v>14</v>
      </c>
      <c r="V6" s="14">
        <v>14</v>
      </c>
      <c r="W6" s="13">
        <f>(X6/Y6)</f>
        <v>2.3571428571428572</v>
      </c>
      <c r="X6" s="14">
        <f>+U10</f>
        <v>33</v>
      </c>
      <c r="Y6" s="14">
        <f>+V10</f>
        <v>14</v>
      </c>
      <c r="Z6" s="13">
        <f>(AA6/AB6)</f>
        <v>1</v>
      </c>
      <c r="AA6" s="14">
        <v>9</v>
      </c>
      <c r="AB6" s="14">
        <v>9</v>
      </c>
      <c r="AC6" s="13">
        <f>(AD6/AE6)</f>
        <v>5.1111111111111107</v>
      </c>
      <c r="AD6" s="14">
        <f>+AA10</f>
        <v>46</v>
      </c>
      <c r="AE6" s="14">
        <f>+AB10</f>
        <v>9</v>
      </c>
      <c r="AF6" s="13">
        <f>(AG6/AH6)</f>
        <v>1.0142857142857142</v>
      </c>
      <c r="AG6" s="14">
        <f>23+48</f>
        <v>71</v>
      </c>
      <c r="AH6" s="14">
        <f>42+28</f>
        <v>70</v>
      </c>
      <c r="AI6" s="13">
        <f>(AJ6/AK6)</f>
        <v>0.32857142857142857</v>
      </c>
      <c r="AJ6" s="14">
        <f>+AG10</f>
        <v>23</v>
      </c>
      <c r="AK6" s="14">
        <f>+AH10</f>
        <v>70</v>
      </c>
    </row>
    <row r="8" spans="1:38" s="15" customFormat="1" ht="115.2" x14ac:dyDescent="0.55000000000000004">
      <c r="J8" s="16"/>
      <c r="K8" s="16"/>
      <c r="L8" s="16"/>
      <c r="M8" s="16"/>
      <c r="N8" s="46"/>
      <c r="O8" s="47" t="s">
        <v>48</v>
      </c>
      <c r="P8" s="47" t="s">
        <v>49</v>
      </c>
      <c r="Q8" s="47" t="s">
        <v>50</v>
      </c>
      <c r="R8" s="48"/>
      <c r="S8" s="47" t="s">
        <v>22</v>
      </c>
      <c r="T8" s="46"/>
      <c r="U8" s="47" t="s">
        <v>48</v>
      </c>
      <c r="V8" s="47" t="s">
        <v>49</v>
      </c>
      <c r="W8" s="47" t="s">
        <v>50</v>
      </c>
      <c r="X8" s="48"/>
      <c r="Y8" s="47" t="s">
        <v>22</v>
      </c>
      <c r="Z8" s="46"/>
      <c r="AA8" s="47" t="s">
        <v>48</v>
      </c>
      <c r="AB8" s="47" t="s">
        <v>49</v>
      </c>
      <c r="AC8" s="47" t="s">
        <v>50</v>
      </c>
      <c r="AD8" s="48"/>
      <c r="AE8" s="47" t="s">
        <v>22</v>
      </c>
      <c r="AF8" s="46"/>
      <c r="AG8" s="47" t="s">
        <v>48</v>
      </c>
      <c r="AH8" s="47" t="s">
        <v>49</v>
      </c>
      <c r="AI8" s="47" t="s">
        <v>50</v>
      </c>
      <c r="AJ8" s="48"/>
      <c r="AK8" s="47" t="s">
        <v>22</v>
      </c>
    </row>
    <row r="9" spans="1:38" s="15" customFormat="1" ht="28.8" x14ac:dyDescent="0.55000000000000004">
      <c r="J9" s="16"/>
      <c r="K9" s="16"/>
      <c r="L9" s="16"/>
      <c r="M9" s="16"/>
      <c r="N9" s="46" t="s">
        <v>23</v>
      </c>
      <c r="O9" s="46" t="s">
        <v>51</v>
      </c>
      <c r="P9" s="46"/>
      <c r="Q9" s="49"/>
      <c r="R9" s="48"/>
      <c r="S9" s="46" t="s">
        <v>52</v>
      </c>
      <c r="T9" s="46" t="s">
        <v>23</v>
      </c>
      <c r="U9" s="46" t="s">
        <v>51</v>
      </c>
      <c r="V9" s="46"/>
      <c r="W9" s="49"/>
      <c r="X9" s="48"/>
      <c r="Y9" s="46" t="s">
        <v>52</v>
      </c>
      <c r="Z9" s="46" t="s">
        <v>23</v>
      </c>
      <c r="AA9" s="46" t="s">
        <v>51</v>
      </c>
      <c r="AB9" s="46"/>
      <c r="AC9" s="49"/>
      <c r="AD9" s="48"/>
      <c r="AE9" s="46" t="s">
        <v>52</v>
      </c>
      <c r="AF9" s="46" t="s">
        <v>23</v>
      </c>
      <c r="AG9" s="46" t="s">
        <v>51</v>
      </c>
      <c r="AH9" s="46"/>
      <c r="AI9" s="49"/>
      <c r="AJ9" s="48"/>
      <c r="AK9" s="46" t="s">
        <v>52</v>
      </c>
    </row>
    <row r="10" spans="1:38" s="15" customFormat="1" ht="61.8" thickBot="1" x14ac:dyDescent="0.5">
      <c r="J10" s="16"/>
      <c r="K10" s="16"/>
      <c r="L10" s="16"/>
      <c r="M10" s="16"/>
      <c r="O10" s="44">
        <f>COUNTA(O11:O30)</f>
        <v>13</v>
      </c>
      <c r="P10" s="44">
        <f>COUNTA(P11:P32)</f>
        <v>22</v>
      </c>
      <c r="Q10" s="18"/>
      <c r="R10" s="16"/>
      <c r="U10" s="44">
        <f>COUNTA(U11:U44)</f>
        <v>33</v>
      </c>
      <c r="V10" s="44">
        <f>COUNTA(V11:V44)</f>
        <v>14</v>
      </c>
      <c r="W10" s="18"/>
      <c r="X10" s="16"/>
      <c r="AA10" s="44">
        <f>COUNTA(AA11:AA56)</f>
        <v>46</v>
      </c>
      <c r="AB10" s="44">
        <f>COUNTA(AB11:AB56)</f>
        <v>9</v>
      </c>
      <c r="AC10" s="18"/>
      <c r="AD10" s="16"/>
      <c r="AG10" s="44">
        <f>COUNTA(AG11:AG53)</f>
        <v>23</v>
      </c>
      <c r="AH10" s="44">
        <f>COUNTA(AH11:AH80)</f>
        <v>70</v>
      </c>
      <c r="AI10" s="18"/>
      <c r="AJ10" s="16"/>
    </row>
    <row r="11" spans="1:38" s="15" customFormat="1" ht="29.4" thickTop="1" x14ac:dyDescent="0.45">
      <c r="J11" s="16"/>
      <c r="K11" s="16"/>
      <c r="L11" s="16"/>
      <c r="M11" s="16"/>
      <c r="N11" s="50" t="s">
        <v>172</v>
      </c>
      <c r="O11" s="51" t="s">
        <v>173</v>
      </c>
      <c r="P11" s="51" t="s">
        <v>173</v>
      </c>
      <c r="Q11" s="52">
        <v>43136</v>
      </c>
      <c r="R11" s="53"/>
      <c r="S11" s="56" t="s">
        <v>148</v>
      </c>
      <c r="T11" s="179" t="s">
        <v>317</v>
      </c>
      <c r="U11" s="180" t="s">
        <v>324</v>
      </c>
      <c r="V11" s="180" t="s">
        <v>324</v>
      </c>
      <c r="W11" s="181">
        <v>43220</v>
      </c>
      <c r="X11" s="180"/>
      <c r="Y11" s="182" t="s">
        <v>318</v>
      </c>
      <c r="Z11" s="134" t="s">
        <v>160</v>
      </c>
      <c r="AA11" s="51" t="s">
        <v>454</v>
      </c>
      <c r="AB11" s="51"/>
      <c r="AC11" s="55">
        <v>43283</v>
      </c>
      <c r="AD11" s="53"/>
      <c r="AE11" s="182" t="s">
        <v>318</v>
      </c>
      <c r="AF11" s="225" t="s">
        <v>131</v>
      </c>
      <c r="AG11" s="73" t="s">
        <v>668</v>
      </c>
      <c r="AH11" s="73" t="s">
        <v>668</v>
      </c>
      <c r="AI11" s="265">
        <v>43381</v>
      </c>
      <c r="AJ11" s="226"/>
      <c r="AK11" s="227" t="s">
        <v>318</v>
      </c>
    </row>
    <row r="12" spans="1:38" s="15" customFormat="1" ht="28.8" x14ac:dyDescent="0.45">
      <c r="J12" s="16"/>
      <c r="K12" s="16"/>
      <c r="L12" s="16"/>
      <c r="M12" s="16"/>
      <c r="N12" s="50" t="s">
        <v>164</v>
      </c>
      <c r="O12" s="51" t="s">
        <v>171</v>
      </c>
      <c r="P12" s="51" t="s">
        <v>171</v>
      </c>
      <c r="Q12" s="52">
        <v>43171</v>
      </c>
      <c r="R12" s="53"/>
      <c r="S12" s="56" t="s">
        <v>148</v>
      </c>
      <c r="T12" s="183" t="s">
        <v>319</v>
      </c>
      <c r="U12" s="53" t="s">
        <v>320</v>
      </c>
      <c r="V12" s="53" t="s">
        <v>320</v>
      </c>
      <c r="W12" s="55">
        <v>43255</v>
      </c>
      <c r="X12" s="53"/>
      <c r="Y12" s="184" t="s">
        <v>318</v>
      </c>
      <c r="Z12" s="134" t="s">
        <v>164</v>
      </c>
      <c r="AA12" s="51" t="s">
        <v>455</v>
      </c>
      <c r="AB12" s="51"/>
      <c r="AC12" s="55">
        <v>43283</v>
      </c>
      <c r="AD12" s="53"/>
      <c r="AE12" s="184" t="s">
        <v>318</v>
      </c>
      <c r="AF12" s="225" t="s">
        <v>293</v>
      </c>
      <c r="AG12" s="73" t="s">
        <v>773</v>
      </c>
      <c r="AH12" s="73" t="s">
        <v>773</v>
      </c>
      <c r="AI12" s="265">
        <v>43381</v>
      </c>
      <c r="AJ12" s="226"/>
      <c r="AK12" s="227" t="s">
        <v>318</v>
      </c>
      <c r="AL12" s="73"/>
    </row>
    <row r="13" spans="1:38" s="15" customFormat="1" ht="28.8" x14ac:dyDescent="0.45">
      <c r="J13" s="16"/>
      <c r="K13" s="16"/>
      <c r="L13" s="16"/>
      <c r="M13" s="16"/>
      <c r="N13" s="50" t="s">
        <v>165</v>
      </c>
      <c r="O13" s="51" t="s">
        <v>169</v>
      </c>
      <c r="P13" s="51" t="s">
        <v>169</v>
      </c>
      <c r="Q13" s="52">
        <v>43136</v>
      </c>
      <c r="R13" s="53"/>
      <c r="S13" s="56" t="s">
        <v>170</v>
      </c>
      <c r="T13" s="183" t="s">
        <v>319</v>
      </c>
      <c r="U13" s="53" t="s">
        <v>321</v>
      </c>
      <c r="V13" s="53"/>
      <c r="W13" s="55">
        <v>43255</v>
      </c>
      <c r="X13" s="53"/>
      <c r="Y13" s="184" t="s">
        <v>318</v>
      </c>
      <c r="Z13" s="134" t="s">
        <v>302</v>
      </c>
      <c r="AA13" s="51" t="s">
        <v>456</v>
      </c>
      <c r="AB13" s="51"/>
      <c r="AC13" s="55">
        <v>43283</v>
      </c>
      <c r="AD13" s="53"/>
      <c r="AE13" s="184" t="s">
        <v>318</v>
      </c>
      <c r="AF13" s="225" t="s">
        <v>293</v>
      </c>
      <c r="AG13" s="73" t="s">
        <v>774</v>
      </c>
      <c r="AH13" s="73" t="s">
        <v>774</v>
      </c>
      <c r="AI13" s="265">
        <v>43381</v>
      </c>
      <c r="AJ13" s="225"/>
      <c r="AK13" s="227" t="s">
        <v>318</v>
      </c>
      <c r="AL13" s="73"/>
    </row>
    <row r="14" spans="1:38" s="15" customFormat="1" ht="28.8" x14ac:dyDescent="0.45">
      <c r="J14" s="16"/>
      <c r="K14" s="16"/>
      <c r="L14" s="16"/>
      <c r="M14" s="16"/>
      <c r="N14" s="50" t="s">
        <v>196</v>
      </c>
      <c r="O14" s="51" t="s">
        <v>197</v>
      </c>
      <c r="P14" s="51" t="s">
        <v>197</v>
      </c>
      <c r="Q14" s="52">
        <v>43108</v>
      </c>
      <c r="R14" s="53"/>
      <c r="S14" s="56" t="s">
        <v>198</v>
      </c>
      <c r="T14" s="183" t="s">
        <v>319</v>
      </c>
      <c r="U14" s="53" t="s">
        <v>322</v>
      </c>
      <c r="V14" s="53"/>
      <c r="W14" s="55">
        <v>43262</v>
      </c>
      <c r="X14" s="53"/>
      <c r="Y14" s="184" t="s">
        <v>318</v>
      </c>
      <c r="Z14" s="134" t="s">
        <v>307</v>
      </c>
      <c r="AA14" s="51" t="s">
        <v>453</v>
      </c>
      <c r="AB14" s="51"/>
      <c r="AC14" s="55">
        <v>43283</v>
      </c>
      <c r="AD14" s="53"/>
      <c r="AE14" s="184" t="s">
        <v>318</v>
      </c>
      <c r="AF14" s="225" t="s">
        <v>452</v>
      </c>
      <c r="AG14" s="73" t="s">
        <v>775</v>
      </c>
      <c r="AH14" s="73" t="s">
        <v>775</v>
      </c>
      <c r="AI14" s="265">
        <v>43381</v>
      </c>
      <c r="AJ14" s="225"/>
      <c r="AK14" s="227" t="s">
        <v>318</v>
      </c>
      <c r="AL14" s="73"/>
    </row>
    <row r="15" spans="1:38" s="15" customFormat="1" ht="28.8" x14ac:dyDescent="0.45">
      <c r="J15" s="16"/>
      <c r="K15" s="16"/>
      <c r="L15" s="16"/>
      <c r="M15" s="16"/>
      <c r="N15" s="50" t="s">
        <v>233</v>
      </c>
      <c r="O15" s="51" t="s">
        <v>234</v>
      </c>
      <c r="P15" s="51" t="s">
        <v>234</v>
      </c>
      <c r="Q15" s="52">
        <v>43143</v>
      </c>
      <c r="R15" s="53"/>
      <c r="S15" s="56" t="s">
        <v>235</v>
      </c>
      <c r="T15" s="183" t="s">
        <v>196</v>
      </c>
      <c r="U15" s="53" t="s">
        <v>309</v>
      </c>
      <c r="V15" s="51" t="s">
        <v>309</v>
      </c>
      <c r="W15" s="55">
        <v>43199</v>
      </c>
      <c r="X15" s="53"/>
      <c r="Y15" s="184" t="s">
        <v>318</v>
      </c>
      <c r="Z15" s="134" t="s">
        <v>144</v>
      </c>
      <c r="AA15" s="51" t="s">
        <v>457</v>
      </c>
      <c r="AB15" s="51" t="s">
        <v>457</v>
      </c>
      <c r="AC15" s="55">
        <v>43290</v>
      </c>
      <c r="AD15" s="53"/>
      <c r="AE15" s="184" t="s">
        <v>318</v>
      </c>
      <c r="AF15" s="225" t="s">
        <v>307</v>
      </c>
      <c r="AG15" s="73" t="s">
        <v>776</v>
      </c>
      <c r="AH15" s="73" t="s">
        <v>776</v>
      </c>
      <c r="AI15" s="265">
        <v>43381</v>
      </c>
      <c r="AJ15" s="225"/>
      <c r="AK15" s="227" t="s">
        <v>318</v>
      </c>
      <c r="AL15" s="73"/>
    </row>
    <row r="16" spans="1:38" s="15" customFormat="1" ht="28.8" x14ac:dyDescent="0.45">
      <c r="J16" s="16"/>
      <c r="K16" s="16"/>
      <c r="L16" s="16"/>
      <c r="M16" s="16"/>
      <c r="N16" s="50" t="s">
        <v>231</v>
      </c>
      <c r="O16" s="51" t="s">
        <v>236</v>
      </c>
      <c r="P16" s="51" t="s">
        <v>236</v>
      </c>
      <c r="Q16" s="52">
        <v>43143</v>
      </c>
      <c r="R16" s="53"/>
      <c r="S16" s="56" t="s">
        <v>235</v>
      </c>
      <c r="T16" s="183" t="s">
        <v>196</v>
      </c>
      <c r="U16" s="53" t="s">
        <v>310</v>
      </c>
      <c r="V16" s="53"/>
      <c r="W16" s="55">
        <v>43199</v>
      </c>
      <c r="X16" s="53"/>
      <c r="Y16" s="184" t="s">
        <v>318</v>
      </c>
      <c r="Z16" s="134" t="s">
        <v>144</v>
      </c>
      <c r="AA16" s="51" t="s">
        <v>458</v>
      </c>
      <c r="AB16" s="51"/>
      <c r="AC16" s="55">
        <v>43290</v>
      </c>
      <c r="AD16" s="53"/>
      <c r="AE16" s="184" t="s">
        <v>318</v>
      </c>
      <c r="AF16" s="225" t="s">
        <v>301</v>
      </c>
      <c r="AG16" s="71" t="s">
        <v>777</v>
      </c>
      <c r="AH16" s="71" t="s">
        <v>777</v>
      </c>
      <c r="AI16" s="265">
        <v>43381</v>
      </c>
      <c r="AK16" s="227" t="s">
        <v>318</v>
      </c>
      <c r="AL16" s="73"/>
    </row>
    <row r="17" spans="8:38" s="15" customFormat="1" ht="28.8" x14ac:dyDescent="0.45">
      <c r="J17" s="16"/>
      <c r="K17" s="16"/>
      <c r="L17" s="16"/>
      <c r="M17" s="16"/>
      <c r="N17" s="50" t="s">
        <v>231</v>
      </c>
      <c r="O17" s="51" t="s">
        <v>237</v>
      </c>
      <c r="P17" s="51" t="s">
        <v>237</v>
      </c>
      <c r="Q17" s="52">
        <v>43143</v>
      </c>
      <c r="R17" s="53"/>
      <c r="S17" s="56" t="s">
        <v>235</v>
      </c>
      <c r="T17" s="183" t="s">
        <v>196</v>
      </c>
      <c r="U17" s="53" t="s">
        <v>311</v>
      </c>
      <c r="V17" s="53"/>
      <c r="W17" s="55">
        <v>43199</v>
      </c>
      <c r="X17" s="53"/>
      <c r="Y17" s="184" t="s">
        <v>318</v>
      </c>
      <c r="Z17" s="134" t="s">
        <v>165</v>
      </c>
      <c r="AA17" s="51" t="s">
        <v>459</v>
      </c>
      <c r="AB17" s="51"/>
      <c r="AC17" s="55">
        <v>43290</v>
      </c>
      <c r="AD17" s="53"/>
      <c r="AE17" s="184" t="s">
        <v>318</v>
      </c>
      <c r="AF17" s="225" t="s">
        <v>301</v>
      </c>
      <c r="AG17" s="73" t="s">
        <v>778</v>
      </c>
      <c r="AH17" s="73" t="s">
        <v>778</v>
      </c>
      <c r="AI17" s="265">
        <v>43374</v>
      </c>
      <c r="AJ17" s="225"/>
      <c r="AK17" s="227" t="s">
        <v>318</v>
      </c>
      <c r="AL17" s="73"/>
    </row>
    <row r="18" spans="8:38" s="15" customFormat="1" ht="28.8" x14ac:dyDescent="0.45">
      <c r="J18" s="16"/>
      <c r="K18" s="16"/>
      <c r="L18" s="16"/>
      <c r="M18" s="16"/>
      <c r="N18" s="50" t="s">
        <v>231</v>
      </c>
      <c r="O18" s="51" t="s">
        <v>238</v>
      </c>
      <c r="P18" s="51" t="s">
        <v>238</v>
      </c>
      <c r="Q18" s="52">
        <v>43143</v>
      </c>
      <c r="R18" s="53"/>
      <c r="S18" s="56" t="s">
        <v>235</v>
      </c>
      <c r="T18" s="183" t="s">
        <v>196</v>
      </c>
      <c r="U18" s="53" t="s">
        <v>312</v>
      </c>
      <c r="V18" s="53"/>
      <c r="W18" s="55">
        <v>43199</v>
      </c>
      <c r="X18" s="53"/>
      <c r="Y18" s="184" t="s">
        <v>318</v>
      </c>
      <c r="Z18" s="134" t="s">
        <v>165</v>
      </c>
      <c r="AA18" s="51" t="s">
        <v>460</v>
      </c>
      <c r="AB18" s="51"/>
      <c r="AC18" s="55">
        <v>43290</v>
      </c>
      <c r="AD18" s="53"/>
      <c r="AE18" s="184" t="s">
        <v>318</v>
      </c>
      <c r="AF18" s="225" t="s">
        <v>301</v>
      </c>
      <c r="AG18" s="73" t="s">
        <v>779</v>
      </c>
      <c r="AH18" s="73" t="s">
        <v>779</v>
      </c>
      <c r="AI18" s="265">
        <v>43374</v>
      </c>
      <c r="AJ18" s="225"/>
      <c r="AK18" s="227" t="s">
        <v>318</v>
      </c>
      <c r="AL18" s="73"/>
    </row>
    <row r="19" spans="8:38" s="15" customFormat="1" ht="28.8" x14ac:dyDescent="0.45">
      <c r="J19" s="16"/>
      <c r="K19" s="16"/>
      <c r="L19" s="16"/>
      <c r="M19" s="16"/>
      <c r="N19" s="50" t="s">
        <v>249</v>
      </c>
      <c r="O19" s="51" t="s">
        <v>250</v>
      </c>
      <c r="P19" s="51" t="s">
        <v>250</v>
      </c>
      <c r="Q19" s="52">
        <v>43136</v>
      </c>
      <c r="R19" s="53"/>
      <c r="S19" s="56"/>
      <c r="T19" s="183" t="s">
        <v>196</v>
      </c>
      <c r="U19" s="53" t="s">
        <v>313</v>
      </c>
      <c r="V19" s="53"/>
      <c r="W19" s="55">
        <v>43199</v>
      </c>
      <c r="X19" s="177"/>
      <c r="Y19" s="184" t="s">
        <v>318</v>
      </c>
      <c r="Z19" s="134" t="s">
        <v>303</v>
      </c>
      <c r="AA19" s="51" t="s">
        <v>461</v>
      </c>
      <c r="AB19" s="51" t="s">
        <v>461</v>
      </c>
      <c r="AC19" s="55">
        <v>43297</v>
      </c>
      <c r="AD19" s="53"/>
      <c r="AE19" s="184" t="s">
        <v>318</v>
      </c>
      <c r="AF19" s="225" t="s">
        <v>305</v>
      </c>
      <c r="AG19" s="73" t="s">
        <v>780</v>
      </c>
      <c r="AH19" s="73" t="s">
        <v>780</v>
      </c>
      <c r="AI19" s="265">
        <v>43381</v>
      </c>
      <c r="AJ19" s="225"/>
      <c r="AK19" s="227" t="s">
        <v>318</v>
      </c>
      <c r="AL19" s="73"/>
    </row>
    <row r="20" spans="8:38" s="15" customFormat="1" ht="28.8" x14ac:dyDescent="0.45">
      <c r="J20" s="16"/>
      <c r="K20" s="16"/>
      <c r="L20" s="16"/>
      <c r="M20" s="16"/>
      <c r="N20" s="50" t="s">
        <v>249</v>
      </c>
      <c r="O20" s="51" t="s">
        <v>251</v>
      </c>
      <c r="P20" s="51" t="s">
        <v>251</v>
      </c>
      <c r="Q20" s="52">
        <v>43136</v>
      </c>
      <c r="R20" s="53"/>
      <c r="S20" s="56"/>
      <c r="T20" s="183" t="s">
        <v>196</v>
      </c>
      <c r="U20" s="53" t="s">
        <v>314</v>
      </c>
      <c r="V20" s="53"/>
      <c r="W20" s="55">
        <v>43199</v>
      </c>
      <c r="X20" s="177"/>
      <c r="Y20" s="184" t="s">
        <v>318</v>
      </c>
      <c r="Z20" s="134" t="s">
        <v>303</v>
      </c>
      <c r="AA20" s="51" t="s">
        <v>493</v>
      </c>
      <c r="AB20" s="51"/>
      <c r="AC20" s="55">
        <v>43297</v>
      </c>
      <c r="AD20" s="53"/>
      <c r="AE20" s="184" t="s">
        <v>318</v>
      </c>
      <c r="AF20" s="225" t="s">
        <v>305</v>
      </c>
      <c r="AG20" s="73" t="s">
        <v>781</v>
      </c>
      <c r="AH20" s="73" t="s">
        <v>781</v>
      </c>
      <c r="AI20" s="265">
        <v>43381</v>
      </c>
      <c r="AJ20" s="225"/>
      <c r="AK20" s="227" t="s">
        <v>318</v>
      </c>
      <c r="AL20" s="73"/>
    </row>
    <row r="21" spans="8:38" s="15" customFormat="1" ht="28.8" x14ac:dyDescent="0.45">
      <c r="J21" s="16"/>
      <c r="K21" s="16"/>
      <c r="L21" s="16"/>
      <c r="M21" s="16"/>
      <c r="N21" s="50" t="s">
        <v>249</v>
      </c>
      <c r="O21" s="51" t="s">
        <v>252</v>
      </c>
      <c r="P21" s="51" t="s">
        <v>252</v>
      </c>
      <c r="Q21" s="52">
        <v>43136</v>
      </c>
      <c r="R21" s="53"/>
      <c r="S21" s="56"/>
      <c r="T21" s="183" t="s">
        <v>297</v>
      </c>
      <c r="U21" s="53" t="s">
        <v>308</v>
      </c>
      <c r="V21" s="53" t="s">
        <v>308</v>
      </c>
      <c r="W21" s="55">
        <v>43199</v>
      </c>
      <c r="X21" s="53"/>
      <c r="Y21" s="184" t="s">
        <v>318</v>
      </c>
      <c r="Z21" s="134" t="s">
        <v>303</v>
      </c>
      <c r="AA21" s="51" t="s">
        <v>462</v>
      </c>
      <c r="AB21" s="51"/>
      <c r="AC21" s="55">
        <v>43297</v>
      </c>
      <c r="AD21" s="53"/>
      <c r="AE21" s="184" t="s">
        <v>318</v>
      </c>
      <c r="AF21" s="225" t="s">
        <v>294</v>
      </c>
      <c r="AG21" s="73" t="s">
        <v>782</v>
      </c>
      <c r="AH21" s="73" t="s">
        <v>782</v>
      </c>
      <c r="AI21" s="265">
        <v>43374</v>
      </c>
      <c r="AJ21" s="225"/>
      <c r="AK21" s="227" t="s">
        <v>318</v>
      </c>
      <c r="AL21" s="73"/>
    </row>
    <row r="22" spans="8:38" s="15" customFormat="1" ht="28.8" x14ac:dyDescent="0.45">
      <c r="J22" s="16"/>
      <c r="K22" s="16"/>
      <c r="L22" s="16"/>
      <c r="M22" s="16"/>
      <c r="N22" s="50" t="s">
        <v>249</v>
      </c>
      <c r="O22" s="51" t="s">
        <v>253</v>
      </c>
      <c r="P22" s="51" t="s">
        <v>253</v>
      </c>
      <c r="Q22" s="52">
        <v>43150</v>
      </c>
      <c r="R22" s="53"/>
      <c r="S22" s="56"/>
      <c r="T22" s="183" t="s">
        <v>297</v>
      </c>
      <c r="U22" s="53" t="s">
        <v>315</v>
      </c>
      <c r="V22" s="53"/>
      <c r="W22" s="55">
        <v>43199</v>
      </c>
      <c r="X22" s="53"/>
      <c r="Y22" s="184" t="s">
        <v>318</v>
      </c>
      <c r="Z22" s="134" t="s">
        <v>303</v>
      </c>
      <c r="AA22" s="51" t="s">
        <v>463</v>
      </c>
      <c r="AB22" s="51"/>
      <c r="AC22" s="55">
        <v>43297</v>
      </c>
      <c r="AD22" s="53"/>
      <c r="AE22" s="184" t="s">
        <v>318</v>
      </c>
      <c r="AF22" s="225" t="s">
        <v>179</v>
      </c>
      <c r="AG22" s="73" t="s">
        <v>572</v>
      </c>
      <c r="AH22" s="73" t="s">
        <v>572</v>
      </c>
      <c r="AI22" s="265">
        <v>43374</v>
      </c>
      <c r="AJ22" s="225"/>
      <c r="AK22" s="227" t="s">
        <v>318</v>
      </c>
      <c r="AL22" s="73"/>
    </row>
    <row r="23" spans="8:38" s="15" customFormat="1" ht="28.8" x14ac:dyDescent="0.45">
      <c r="J23" s="16"/>
      <c r="K23" s="16"/>
      <c r="L23" s="16"/>
      <c r="M23" s="16"/>
      <c r="N23" s="50" t="s">
        <v>249</v>
      </c>
      <c r="O23" s="51" t="s">
        <v>254</v>
      </c>
      <c r="P23" s="51" t="s">
        <v>254</v>
      </c>
      <c r="Q23" s="52">
        <v>43150</v>
      </c>
      <c r="R23" s="53"/>
      <c r="S23" s="56"/>
      <c r="T23" s="183" t="s">
        <v>297</v>
      </c>
      <c r="U23" s="53" t="s">
        <v>316</v>
      </c>
      <c r="V23" s="53"/>
      <c r="W23" s="55">
        <v>43199</v>
      </c>
      <c r="X23" s="53"/>
      <c r="Y23" s="184" t="s">
        <v>318</v>
      </c>
      <c r="Z23" s="134" t="s">
        <v>302</v>
      </c>
      <c r="AA23" s="51" t="s">
        <v>464</v>
      </c>
      <c r="AB23" s="51"/>
      <c r="AC23" s="55">
        <v>43311</v>
      </c>
      <c r="AD23" s="53"/>
      <c r="AE23" s="184" t="s">
        <v>318</v>
      </c>
      <c r="AF23" s="225" t="s">
        <v>624</v>
      </c>
      <c r="AG23" s="73" t="s">
        <v>705</v>
      </c>
      <c r="AH23" s="73" t="s">
        <v>705</v>
      </c>
      <c r="AI23" s="265">
        <v>43381</v>
      </c>
      <c r="AJ23" s="225"/>
      <c r="AK23" s="227" t="s">
        <v>318</v>
      </c>
      <c r="AL23" s="73"/>
    </row>
    <row r="24" spans="8:38" s="15" customFormat="1" ht="28.8" x14ac:dyDescent="0.45">
      <c r="J24" s="16"/>
      <c r="K24" s="16"/>
      <c r="L24" s="16"/>
      <c r="M24" s="16"/>
      <c r="N24" s="50" t="s">
        <v>196</v>
      </c>
      <c r="O24" s="51"/>
      <c r="P24" s="51" t="s">
        <v>309</v>
      </c>
      <c r="Q24" s="55"/>
      <c r="R24" s="53"/>
      <c r="S24" s="56"/>
      <c r="T24" s="183" t="s">
        <v>297</v>
      </c>
      <c r="U24" s="53" t="s">
        <v>333</v>
      </c>
      <c r="V24" s="53"/>
      <c r="W24" s="55">
        <v>43213</v>
      </c>
      <c r="X24" s="53"/>
      <c r="Y24" s="184" t="s">
        <v>318</v>
      </c>
      <c r="Z24" s="134" t="s">
        <v>163</v>
      </c>
      <c r="AA24" s="51" t="s">
        <v>465</v>
      </c>
      <c r="AB24" s="51"/>
      <c r="AC24" s="55">
        <v>43311</v>
      </c>
      <c r="AD24" s="53"/>
      <c r="AE24" s="184" t="s">
        <v>318</v>
      </c>
      <c r="AF24" s="225" t="s">
        <v>185</v>
      </c>
      <c r="AG24" s="73" t="s">
        <v>706</v>
      </c>
      <c r="AH24" s="73" t="s">
        <v>706</v>
      </c>
      <c r="AI24" s="265">
        <v>43388</v>
      </c>
      <c r="AJ24" s="225"/>
      <c r="AK24" s="227" t="s">
        <v>318</v>
      </c>
      <c r="AL24" s="73"/>
    </row>
    <row r="25" spans="8:38" s="15" customFormat="1" ht="28.8" x14ac:dyDescent="0.45">
      <c r="J25" s="16"/>
      <c r="K25" s="16"/>
      <c r="L25" s="16"/>
      <c r="M25" s="16"/>
      <c r="N25" s="50" t="s">
        <v>196</v>
      </c>
      <c r="O25" s="51"/>
      <c r="P25" s="51" t="s">
        <v>310</v>
      </c>
      <c r="Q25" s="55"/>
      <c r="R25" s="53"/>
      <c r="S25" s="56"/>
      <c r="T25" s="183" t="s">
        <v>143</v>
      </c>
      <c r="U25" s="53" t="s">
        <v>355</v>
      </c>
      <c r="V25" s="53" t="s">
        <v>355</v>
      </c>
      <c r="W25" s="55">
        <v>43234</v>
      </c>
      <c r="X25" s="53"/>
      <c r="Y25" s="184" t="s">
        <v>318</v>
      </c>
      <c r="Z25" s="134" t="s">
        <v>165</v>
      </c>
      <c r="AA25" s="51" t="s">
        <v>466</v>
      </c>
      <c r="AB25" s="51"/>
      <c r="AC25" s="55">
        <v>43318</v>
      </c>
      <c r="AD25" s="53"/>
      <c r="AE25" s="184" t="s">
        <v>318</v>
      </c>
      <c r="AF25" s="225" t="s">
        <v>299</v>
      </c>
      <c r="AG25" s="73" t="s">
        <v>690</v>
      </c>
      <c r="AH25" s="73" t="s">
        <v>690</v>
      </c>
      <c r="AI25" s="265">
        <v>43381</v>
      </c>
      <c r="AJ25" s="225"/>
      <c r="AK25" s="227" t="s">
        <v>318</v>
      </c>
      <c r="AL25" s="73"/>
    </row>
    <row r="26" spans="8:38" s="15" customFormat="1" ht="28.8" x14ac:dyDescent="0.45">
      <c r="J26" s="16"/>
      <c r="K26" s="16"/>
      <c r="L26" s="16"/>
      <c r="M26" s="16"/>
      <c r="N26" s="50" t="s">
        <v>196</v>
      </c>
      <c r="O26" s="51"/>
      <c r="P26" s="51" t="s">
        <v>311</v>
      </c>
      <c r="Q26" s="55"/>
      <c r="R26" s="53"/>
      <c r="S26" s="56"/>
      <c r="T26" s="185" t="s">
        <v>304</v>
      </c>
      <c r="U26" s="53" t="s">
        <v>432</v>
      </c>
      <c r="V26" s="53" t="s">
        <v>432</v>
      </c>
      <c r="W26" s="55">
        <v>43206</v>
      </c>
      <c r="X26" s="53"/>
      <c r="Y26" s="184" t="s">
        <v>318</v>
      </c>
      <c r="Z26" s="134" t="s">
        <v>165</v>
      </c>
      <c r="AA26" s="51" t="s">
        <v>492</v>
      </c>
      <c r="AB26" s="51"/>
      <c r="AC26" s="55">
        <v>43318</v>
      </c>
      <c r="AD26" s="53"/>
      <c r="AE26" s="184" t="s">
        <v>318</v>
      </c>
      <c r="AF26" s="225" t="s">
        <v>325</v>
      </c>
      <c r="AG26" s="73" t="s">
        <v>691</v>
      </c>
      <c r="AH26" s="73" t="s">
        <v>691</v>
      </c>
      <c r="AI26" s="265">
        <v>43374</v>
      </c>
      <c r="AJ26" s="225"/>
      <c r="AK26" s="227" t="s">
        <v>318</v>
      </c>
      <c r="AL26" s="73"/>
    </row>
    <row r="27" spans="8:38" s="15" customFormat="1" ht="28.8" x14ac:dyDescent="0.45">
      <c r="J27" s="16"/>
      <c r="K27" s="16"/>
      <c r="L27" s="16"/>
      <c r="M27" s="16"/>
      <c r="N27" s="50" t="s">
        <v>196</v>
      </c>
      <c r="O27" s="51"/>
      <c r="P27" s="51" t="s">
        <v>312</v>
      </c>
      <c r="Q27" s="55"/>
      <c r="R27" s="53"/>
      <c r="S27" s="56"/>
      <c r="T27" s="185" t="s">
        <v>131</v>
      </c>
      <c r="U27" s="53" t="s">
        <v>433</v>
      </c>
      <c r="V27" s="53" t="s">
        <v>433</v>
      </c>
      <c r="W27" s="55">
        <v>43269</v>
      </c>
      <c r="X27" s="53"/>
      <c r="Y27" s="184" t="s">
        <v>364</v>
      </c>
      <c r="Z27" s="134" t="s">
        <v>130</v>
      </c>
      <c r="AA27" s="51" t="s">
        <v>467</v>
      </c>
      <c r="AB27" s="51" t="s">
        <v>467</v>
      </c>
      <c r="AC27" s="55">
        <v>43318</v>
      </c>
      <c r="AD27" s="53"/>
      <c r="AE27" s="184" t="s">
        <v>318</v>
      </c>
      <c r="AF27" s="225" t="s">
        <v>297</v>
      </c>
      <c r="AG27" s="73" t="s">
        <v>692</v>
      </c>
      <c r="AH27" s="73" t="s">
        <v>692</v>
      </c>
      <c r="AI27" s="265">
        <v>43381</v>
      </c>
      <c r="AJ27" s="225"/>
      <c r="AK27" s="227" t="s">
        <v>318</v>
      </c>
      <c r="AL27" s="73"/>
    </row>
    <row r="28" spans="8:38" s="15" customFormat="1" ht="28.8" x14ac:dyDescent="0.45">
      <c r="J28" s="16"/>
      <c r="K28" s="16"/>
      <c r="L28" s="16"/>
      <c r="M28" s="16"/>
      <c r="N28" s="50" t="s">
        <v>196</v>
      </c>
      <c r="O28" s="51"/>
      <c r="P28" s="51" t="s">
        <v>313</v>
      </c>
      <c r="Q28" s="55"/>
      <c r="R28" s="53"/>
      <c r="S28" s="56"/>
      <c r="T28" s="185" t="s">
        <v>131</v>
      </c>
      <c r="U28" s="53" t="s">
        <v>434</v>
      </c>
      <c r="V28" s="53"/>
      <c r="W28" s="55">
        <v>43276</v>
      </c>
      <c r="X28" s="53"/>
      <c r="Y28" s="184" t="s">
        <v>364</v>
      </c>
      <c r="Z28" s="134" t="s">
        <v>131</v>
      </c>
      <c r="AA28" s="51" t="s">
        <v>542</v>
      </c>
      <c r="AB28" s="51"/>
      <c r="AC28" s="55">
        <v>43325</v>
      </c>
      <c r="AD28" s="53"/>
      <c r="AE28" s="184" t="s">
        <v>318</v>
      </c>
      <c r="AF28" s="225" t="s">
        <v>196</v>
      </c>
      <c r="AG28" s="73" t="s">
        <v>693</v>
      </c>
      <c r="AH28" s="73" t="s">
        <v>693</v>
      </c>
      <c r="AI28" s="265">
        <v>43381</v>
      </c>
      <c r="AJ28" s="225"/>
      <c r="AK28" s="227" t="s">
        <v>318</v>
      </c>
    </row>
    <row r="29" spans="8:38" s="15" customFormat="1" ht="28.8" x14ac:dyDescent="0.45">
      <c r="J29" s="16"/>
      <c r="K29" s="16"/>
      <c r="L29" s="16"/>
      <c r="M29" s="16"/>
      <c r="N29" s="50" t="s">
        <v>196</v>
      </c>
      <c r="O29" s="51"/>
      <c r="P29" s="51" t="s">
        <v>314</v>
      </c>
      <c r="Q29" s="55"/>
      <c r="R29" s="53"/>
      <c r="S29" s="58"/>
      <c r="T29" s="185" t="s">
        <v>178</v>
      </c>
      <c r="U29" s="53" t="s">
        <v>380</v>
      </c>
      <c r="V29" s="53" t="s">
        <v>380</v>
      </c>
      <c r="W29" s="55">
        <v>43276</v>
      </c>
      <c r="X29" s="53"/>
      <c r="Y29" s="186" t="s">
        <v>435</v>
      </c>
      <c r="Z29" s="134" t="s">
        <v>451</v>
      </c>
      <c r="AA29" s="51" t="s">
        <v>468</v>
      </c>
      <c r="AB29" s="51" t="s">
        <v>468</v>
      </c>
      <c r="AC29" s="55">
        <v>43325</v>
      </c>
      <c r="AD29" s="53"/>
      <c r="AE29" s="184" t="s">
        <v>318</v>
      </c>
      <c r="AF29" s="225" t="s">
        <v>196</v>
      </c>
      <c r="AG29" s="73" t="s">
        <v>694</v>
      </c>
      <c r="AH29" s="73" t="s">
        <v>694</v>
      </c>
      <c r="AI29" s="265">
        <v>43388</v>
      </c>
      <c r="AJ29" s="225"/>
      <c r="AK29" s="227" t="s">
        <v>318</v>
      </c>
      <c r="AL29" s="73"/>
    </row>
    <row r="30" spans="8:38" s="15" customFormat="1" ht="28.8" x14ac:dyDescent="0.45">
      <c r="H30" s="16"/>
      <c r="I30" s="16"/>
      <c r="J30" s="16"/>
      <c r="K30" s="16"/>
      <c r="L30" s="16"/>
      <c r="M30" s="16"/>
      <c r="N30" s="54" t="s">
        <v>297</v>
      </c>
      <c r="O30" s="53"/>
      <c r="P30" s="51" t="s">
        <v>308</v>
      </c>
      <c r="Q30" s="55"/>
      <c r="T30" s="93" t="s">
        <v>178</v>
      </c>
      <c r="U30" s="25" t="s">
        <v>381</v>
      </c>
      <c r="V30" s="25"/>
      <c r="W30" s="24">
        <v>43276</v>
      </c>
      <c r="X30" s="25"/>
      <c r="Y30" s="187" t="s">
        <v>170</v>
      </c>
      <c r="Z30" s="134" t="s">
        <v>302</v>
      </c>
      <c r="AA30" s="51" t="s">
        <v>469</v>
      </c>
      <c r="AB30" s="51"/>
      <c r="AC30" s="55">
        <v>43332</v>
      </c>
      <c r="AD30" s="53"/>
      <c r="AE30" s="184" t="s">
        <v>318</v>
      </c>
      <c r="AF30" s="225" t="s">
        <v>196</v>
      </c>
      <c r="AG30" s="73" t="s">
        <v>695</v>
      </c>
      <c r="AH30" s="73" t="s">
        <v>695</v>
      </c>
      <c r="AI30" s="265">
        <v>43395</v>
      </c>
      <c r="AJ30" s="225"/>
      <c r="AK30" s="227" t="s">
        <v>318</v>
      </c>
      <c r="AL30" s="73"/>
    </row>
    <row r="31" spans="8:38" s="15" customFormat="1" ht="28.8" x14ac:dyDescent="0.45">
      <c r="H31" s="16"/>
      <c r="I31" s="16"/>
      <c r="J31" s="16"/>
      <c r="K31" s="16"/>
      <c r="L31" s="16"/>
      <c r="M31" s="16"/>
      <c r="N31" s="54" t="s">
        <v>297</v>
      </c>
      <c r="O31" s="53"/>
      <c r="P31" s="51" t="s">
        <v>315</v>
      </c>
      <c r="Q31" s="55"/>
      <c r="T31" s="93" t="s">
        <v>179</v>
      </c>
      <c r="U31" s="25" t="s">
        <v>382</v>
      </c>
      <c r="V31" s="25" t="s">
        <v>382</v>
      </c>
      <c r="W31" s="24">
        <v>43192</v>
      </c>
      <c r="X31" s="25"/>
      <c r="Y31" s="187" t="s">
        <v>170</v>
      </c>
      <c r="Z31" s="134" t="s">
        <v>299</v>
      </c>
      <c r="AA31" s="51" t="s">
        <v>470</v>
      </c>
      <c r="AB31" s="51"/>
      <c r="AC31" s="55">
        <v>43332</v>
      </c>
      <c r="AD31" s="53"/>
      <c r="AE31" s="184" t="s">
        <v>318</v>
      </c>
      <c r="AF31" s="225" t="s">
        <v>146</v>
      </c>
      <c r="AG31" s="73" t="s">
        <v>654</v>
      </c>
      <c r="AH31" s="73" t="s">
        <v>654</v>
      </c>
      <c r="AI31" s="265">
        <v>43388</v>
      </c>
      <c r="AJ31" s="225"/>
      <c r="AK31" s="227" t="s">
        <v>318</v>
      </c>
      <c r="AL31" s="73"/>
    </row>
    <row r="32" spans="8:38" s="15" customFormat="1" ht="28.8" x14ac:dyDescent="0.45">
      <c r="H32" s="16"/>
      <c r="I32" s="16"/>
      <c r="J32" s="16"/>
      <c r="K32" s="16"/>
      <c r="L32" s="16"/>
      <c r="M32" s="16"/>
      <c r="N32" s="54" t="s">
        <v>297</v>
      </c>
      <c r="O32" s="53"/>
      <c r="P32" s="51" t="s">
        <v>316</v>
      </c>
      <c r="Q32" s="55"/>
      <c r="T32" s="93" t="s">
        <v>160</v>
      </c>
      <c r="U32" s="25" t="s">
        <v>423</v>
      </c>
      <c r="V32" s="25" t="s">
        <v>423</v>
      </c>
      <c r="W32" s="24">
        <v>43220</v>
      </c>
      <c r="X32" s="25"/>
      <c r="Y32" s="187" t="s">
        <v>148</v>
      </c>
      <c r="Z32" s="178" t="s">
        <v>294</v>
      </c>
      <c r="AA32" s="51" t="s">
        <v>471</v>
      </c>
      <c r="AB32" s="51"/>
      <c r="AC32" s="55">
        <v>43332</v>
      </c>
      <c r="AE32" s="184" t="s">
        <v>318</v>
      </c>
      <c r="AF32" s="225" t="s">
        <v>146</v>
      </c>
      <c r="AG32" s="73" t="s">
        <v>655</v>
      </c>
      <c r="AH32" s="73" t="s">
        <v>655</v>
      </c>
      <c r="AI32" s="265">
        <v>43388</v>
      </c>
      <c r="AJ32" s="225"/>
      <c r="AK32" s="227" t="s">
        <v>318</v>
      </c>
      <c r="AL32" s="73"/>
    </row>
    <row r="33" spans="8:38" s="15" customFormat="1" ht="28.8" x14ac:dyDescent="0.45">
      <c r="H33" s="16"/>
      <c r="I33" s="16"/>
      <c r="J33" s="16"/>
      <c r="K33" s="16"/>
      <c r="L33" s="16"/>
      <c r="M33" s="16"/>
      <c r="T33" s="93" t="s">
        <v>160</v>
      </c>
      <c r="U33" s="25" t="s">
        <v>424</v>
      </c>
      <c r="V33" s="25"/>
      <c r="W33" s="24">
        <v>43227</v>
      </c>
      <c r="X33" s="25"/>
      <c r="Y33" s="187" t="s">
        <v>148</v>
      </c>
      <c r="Z33" s="178" t="s">
        <v>131</v>
      </c>
      <c r="AA33" s="51" t="s">
        <v>472</v>
      </c>
      <c r="AB33" s="51"/>
      <c r="AC33" s="55">
        <v>43332</v>
      </c>
      <c r="AE33" s="184" t="s">
        <v>318</v>
      </c>
      <c r="AF33" s="225" t="s">
        <v>144</v>
      </c>
      <c r="AG33" s="73" t="s">
        <v>787</v>
      </c>
      <c r="AH33" s="73" t="s">
        <v>787</v>
      </c>
      <c r="AI33" s="265">
        <v>43388</v>
      </c>
      <c r="AJ33" s="225"/>
      <c r="AK33" s="227" t="s">
        <v>318</v>
      </c>
      <c r="AL33" s="73"/>
    </row>
    <row r="34" spans="8:38" s="15" customFormat="1" ht="28.8" x14ac:dyDescent="0.45">
      <c r="H34" s="16"/>
      <c r="I34" s="16"/>
      <c r="J34" s="16"/>
      <c r="K34" s="16"/>
      <c r="L34" s="16"/>
      <c r="M34" s="16"/>
      <c r="T34" s="93" t="s">
        <v>160</v>
      </c>
      <c r="U34" s="25" t="s">
        <v>425</v>
      </c>
      <c r="V34" s="25"/>
      <c r="W34" s="24">
        <v>43276</v>
      </c>
      <c r="X34" s="25"/>
      <c r="Y34" s="187" t="s">
        <v>148</v>
      </c>
      <c r="Z34" s="178" t="s">
        <v>174</v>
      </c>
      <c r="AA34" s="51" t="s">
        <v>478</v>
      </c>
      <c r="AB34" s="51" t="s">
        <v>478</v>
      </c>
      <c r="AC34" s="55">
        <v>43339</v>
      </c>
      <c r="AE34" s="184" t="s">
        <v>318</v>
      </c>
      <c r="AF34" s="225" t="s">
        <v>160</v>
      </c>
      <c r="AG34" s="73"/>
      <c r="AH34" s="73" t="s">
        <v>454</v>
      </c>
      <c r="AI34" s="265"/>
      <c r="AJ34" s="225"/>
      <c r="AK34" s="227" t="s">
        <v>318</v>
      </c>
      <c r="AL34" s="73"/>
    </row>
    <row r="35" spans="8:38" s="15" customFormat="1" ht="28.8" x14ac:dyDescent="0.45">
      <c r="H35" s="16"/>
      <c r="I35" s="16"/>
      <c r="J35" s="16"/>
      <c r="K35" s="16"/>
      <c r="L35" s="16"/>
      <c r="M35" s="16"/>
      <c r="T35" s="93" t="s">
        <v>302</v>
      </c>
      <c r="U35" s="25" t="s">
        <v>426</v>
      </c>
      <c r="V35" s="25" t="s">
        <v>426</v>
      </c>
      <c r="W35" s="24">
        <v>43241</v>
      </c>
      <c r="X35" s="25"/>
      <c r="Y35" s="187" t="s">
        <v>148</v>
      </c>
      <c r="Z35" s="178" t="s">
        <v>185</v>
      </c>
      <c r="AA35" s="53" t="s">
        <v>477</v>
      </c>
      <c r="AB35" s="53" t="s">
        <v>477</v>
      </c>
      <c r="AC35" s="55">
        <v>43346</v>
      </c>
      <c r="AE35" s="184" t="s">
        <v>318</v>
      </c>
      <c r="AF35" s="225" t="s">
        <v>164</v>
      </c>
      <c r="AG35" s="73"/>
      <c r="AH35" s="73" t="s">
        <v>455</v>
      </c>
      <c r="AI35" s="265"/>
      <c r="AJ35" s="225"/>
      <c r="AK35" s="227" t="s">
        <v>318</v>
      </c>
      <c r="AL35" s="73"/>
    </row>
    <row r="36" spans="8:38" s="15" customFormat="1" ht="28.8" x14ac:dyDescent="0.45">
      <c r="H36" s="16"/>
      <c r="I36" s="16"/>
      <c r="J36" s="16"/>
      <c r="K36" s="16"/>
      <c r="L36" s="16"/>
      <c r="M36" s="16"/>
      <c r="T36" s="93" t="s">
        <v>302</v>
      </c>
      <c r="U36" s="25" t="s">
        <v>427</v>
      </c>
      <c r="V36" s="25"/>
      <c r="W36" s="24">
        <v>43262</v>
      </c>
      <c r="X36" s="25"/>
      <c r="Y36" s="187" t="s">
        <v>148</v>
      </c>
      <c r="Z36" s="178" t="s">
        <v>301</v>
      </c>
      <c r="AA36" s="53" t="s">
        <v>473</v>
      </c>
      <c r="AB36" s="53"/>
      <c r="AC36" s="55">
        <v>43346</v>
      </c>
      <c r="AE36" s="184" t="s">
        <v>318</v>
      </c>
      <c r="AF36" s="225" t="s">
        <v>302</v>
      </c>
      <c r="AG36" s="73"/>
      <c r="AH36" s="73" t="s">
        <v>456</v>
      </c>
      <c r="AI36" s="265"/>
      <c r="AJ36" s="225"/>
      <c r="AK36" s="227" t="s">
        <v>318</v>
      </c>
      <c r="AL36" s="73"/>
    </row>
    <row r="37" spans="8:38" s="15" customFormat="1" ht="28.8" x14ac:dyDescent="0.45">
      <c r="H37" s="16"/>
      <c r="I37" s="16"/>
      <c r="J37" s="16"/>
      <c r="K37" s="16"/>
      <c r="L37" s="16"/>
      <c r="M37" s="16"/>
      <c r="T37" s="93" t="s">
        <v>302</v>
      </c>
      <c r="U37" s="25" t="s">
        <v>428</v>
      </c>
      <c r="V37" s="25"/>
      <c r="W37" s="24">
        <v>43276</v>
      </c>
      <c r="X37" s="25"/>
      <c r="Y37" s="187" t="s">
        <v>148</v>
      </c>
      <c r="Z37" s="178" t="s">
        <v>297</v>
      </c>
      <c r="AA37" s="53" t="s">
        <v>474</v>
      </c>
      <c r="AB37" s="53"/>
      <c r="AC37" s="55">
        <v>43346</v>
      </c>
      <c r="AE37" s="184" t="s">
        <v>318</v>
      </c>
      <c r="AF37" s="225" t="s">
        <v>307</v>
      </c>
      <c r="AG37" s="73"/>
      <c r="AH37" s="73" t="s">
        <v>453</v>
      </c>
      <c r="AI37" s="265"/>
      <c r="AJ37" s="225"/>
      <c r="AK37" s="227" t="s">
        <v>318</v>
      </c>
      <c r="AL37" s="73"/>
    </row>
    <row r="38" spans="8:38" s="15" customFormat="1" ht="28.8" x14ac:dyDescent="0.45">
      <c r="H38" s="16"/>
      <c r="I38" s="16"/>
      <c r="J38" s="16"/>
      <c r="K38" s="16"/>
      <c r="L38" s="16"/>
      <c r="M38" s="16"/>
      <c r="T38" s="93" t="s">
        <v>163</v>
      </c>
      <c r="U38" s="25" t="s">
        <v>429</v>
      </c>
      <c r="V38" s="25" t="s">
        <v>429</v>
      </c>
      <c r="W38" s="24">
        <v>43255</v>
      </c>
      <c r="X38" s="25"/>
      <c r="Y38" s="187" t="s">
        <v>148</v>
      </c>
      <c r="Z38" s="178" t="s">
        <v>297</v>
      </c>
      <c r="AA38" s="53" t="s">
        <v>475</v>
      </c>
      <c r="AB38" s="53"/>
      <c r="AC38" s="55">
        <v>43346</v>
      </c>
      <c r="AE38" s="184" t="s">
        <v>318</v>
      </c>
      <c r="AF38" s="225" t="s">
        <v>144</v>
      </c>
      <c r="AG38" s="73"/>
      <c r="AH38" s="73" t="s">
        <v>458</v>
      </c>
      <c r="AI38" s="265"/>
      <c r="AJ38" s="225"/>
      <c r="AK38" s="227" t="s">
        <v>318</v>
      </c>
      <c r="AL38" s="73"/>
    </row>
    <row r="39" spans="8:38" s="15" customFormat="1" ht="28.8" x14ac:dyDescent="0.45">
      <c r="H39" s="16"/>
      <c r="I39" s="16"/>
      <c r="J39" s="16"/>
      <c r="K39" s="16"/>
      <c r="L39" s="16"/>
      <c r="M39" s="16"/>
      <c r="T39" s="93" t="s">
        <v>249</v>
      </c>
      <c r="U39" s="25" t="s">
        <v>430</v>
      </c>
      <c r="V39" s="25"/>
      <c r="W39" s="24">
        <v>43269</v>
      </c>
      <c r="X39" s="25"/>
      <c r="Y39" s="187" t="s">
        <v>398</v>
      </c>
      <c r="Z39" s="178" t="s">
        <v>185</v>
      </c>
      <c r="AA39" s="53" t="s">
        <v>476</v>
      </c>
      <c r="AB39" s="53"/>
      <c r="AC39" s="55">
        <v>43353</v>
      </c>
      <c r="AE39" s="184" t="s">
        <v>318</v>
      </c>
      <c r="AF39" s="225" t="s">
        <v>165</v>
      </c>
      <c r="AG39" s="73"/>
      <c r="AH39" s="73" t="s">
        <v>459</v>
      </c>
      <c r="AI39" s="265"/>
      <c r="AJ39" s="225"/>
      <c r="AK39" s="227" t="s">
        <v>318</v>
      </c>
      <c r="AL39" s="73"/>
    </row>
    <row r="40" spans="8:38" s="15" customFormat="1" ht="28.8" x14ac:dyDescent="0.45">
      <c r="H40" s="16"/>
      <c r="I40" s="16"/>
      <c r="J40" s="16"/>
      <c r="K40" s="16"/>
      <c r="L40" s="16"/>
      <c r="M40" s="16"/>
      <c r="T40" s="93" t="s">
        <v>249</v>
      </c>
      <c r="U40" s="25" t="s">
        <v>431</v>
      </c>
      <c r="V40" s="25"/>
      <c r="W40" s="24">
        <v>43269</v>
      </c>
      <c r="X40" s="25"/>
      <c r="Y40" s="187" t="s">
        <v>399</v>
      </c>
      <c r="Z40" s="178" t="s">
        <v>130</v>
      </c>
      <c r="AA40" s="53" t="s">
        <v>479</v>
      </c>
      <c r="AB40" s="53"/>
      <c r="AC40" s="55">
        <v>43353</v>
      </c>
      <c r="AE40" s="184" t="s">
        <v>318</v>
      </c>
      <c r="AF40" s="225" t="s">
        <v>165</v>
      </c>
      <c r="AG40" s="73"/>
      <c r="AH40" s="73" t="s">
        <v>460</v>
      </c>
      <c r="AI40" s="265"/>
      <c r="AJ40" s="225"/>
      <c r="AK40" s="227" t="s">
        <v>318</v>
      </c>
      <c r="AL40" s="73"/>
    </row>
    <row r="41" spans="8:38" s="15" customFormat="1" ht="28.8" x14ac:dyDescent="0.45">
      <c r="H41" s="16"/>
      <c r="I41" s="16"/>
      <c r="J41" s="16"/>
      <c r="K41" s="16"/>
      <c r="L41" s="16"/>
      <c r="M41" s="16"/>
      <c r="T41" s="93" t="s">
        <v>231</v>
      </c>
      <c r="U41" s="25" t="s">
        <v>406</v>
      </c>
      <c r="V41" s="25"/>
      <c r="W41" s="24">
        <v>43243</v>
      </c>
      <c r="X41" s="25"/>
      <c r="Y41" s="187" t="s">
        <v>235</v>
      </c>
      <c r="Z41" s="178" t="s">
        <v>131</v>
      </c>
      <c r="AA41" s="53" t="s">
        <v>480</v>
      </c>
      <c r="AB41" s="53"/>
      <c r="AC41" s="55">
        <v>43353</v>
      </c>
      <c r="AE41" s="184" t="s">
        <v>318</v>
      </c>
      <c r="AF41" s="225" t="s">
        <v>303</v>
      </c>
      <c r="AG41" s="73"/>
      <c r="AH41" s="73" t="s">
        <v>493</v>
      </c>
      <c r="AI41" s="265"/>
      <c r="AJ41" s="225"/>
      <c r="AK41" s="227" t="s">
        <v>318</v>
      </c>
      <c r="AL41" s="73"/>
    </row>
    <row r="42" spans="8:38" s="15" customFormat="1" ht="28.8" x14ac:dyDescent="0.45">
      <c r="H42" s="16"/>
      <c r="I42" s="16"/>
      <c r="J42" s="16"/>
      <c r="K42" s="16"/>
      <c r="L42" s="16"/>
      <c r="M42" s="16"/>
      <c r="T42" s="93" t="s">
        <v>272</v>
      </c>
      <c r="U42" s="25" t="s">
        <v>407</v>
      </c>
      <c r="V42" s="25" t="s">
        <v>407</v>
      </c>
      <c r="W42" s="24">
        <v>43255</v>
      </c>
      <c r="X42" s="25"/>
      <c r="Y42" s="187" t="s">
        <v>235</v>
      </c>
      <c r="Z42" s="178" t="s">
        <v>307</v>
      </c>
      <c r="AA42" s="53" t="s">
        <v>481</v>
      </c>
      <c r="AB42" s="53"/>
      <c r="AC42" s="55">
        <v>43353</v>
      </c>
      <c r="AE42" s="184" t="s">
        <v>318</v>
      </c>
      <c r="AF42" s="225" t="s">
        <v>303</v>
      </c>
      <c r="AG42" s="73"/>
      <c r="AH42" s="73" t="s">
        <v>462</v>
      </c>
      <c r="AI42" s="265"/>
      <c r="AJ42" s="225"/>
      <c r="AK42" s="227" t="s">
        <v>318</v>
      </c>
      <c r="AL42" s="73"/>
    </row>
    <row r="43" spans="8:38" s="15" customFormat="1" ht="29.4" thickBot="1" x14ac:dyDescent="0.5">
      <c r="H43" s="16"/>
      <c r="I43" s="16"/>
      <c r="J43" s="16"/>
      <c r="K43" s="16"/>
      <c r="L43" s="16"/>
      <c r="M43" s="16"/>
      <c r="T43" s="104" t="s">
        <v>232</v>
      </c>
      <c r="U43" s="188" t="s">
        <v>408</v>
      </c>
      <c r="V43" s="188" t="s">
        <v>408</v>
      </c>
      <c r="W43" s="189">
        <v>43269</v>
      </c>
      <c r="X43" s="188"/>
      <c r="Y43" s="190" t="s">
        <v>235</v>
      </c>
      <c r="Z43" s="178" t="s">
        <v>299</v>
      </c>
      <c r="AA43" s="53" t="s">
        <v>482</v>
      </c>
      <c r="AB43" s="53"/>
      <c r="AC43" s="55">
        <v>43353</v>
      </c>
      <c r="AE43" s="184" t="s">
        <v>318</v>
      </c>
      <c r="AF43" s="225" t="s">
        <v>303</v>
      </c>
      <c r="AG43" s="73"/>
      <c r="AH43" s="73" t="s">
        <v>463</v>
      </c>
      <c r="AI43" s="265"/>
      <c r="AJ43" s="225"/>
      <c r="AK43" s="227" t="s">
        <v>318</v>
      </c>
      <c r="AL43" s="73"/>
    </row>
    <row r="44" spans="8:38" s="15" customFormat="1" ht="29.4" thickTop="1" x14ac:dyDescent="0.45">
      <c r="H44" s="16"/>
      <c r="I44" s="16"/>
      <c r="J44" s="16"/>
      <c r="K44" s="16"/>
      <c r="L44" s="16"/>
      <c r="M44" s="16"/>
      <c r="W44" s="29"/>
      <c r="Z44" s="178" t="s">
        <v>299</v>
      </c>
      <c r="AA44" s="53" t="s">
        <v>483</v>
      </c>
      <c r="AB44" s="53"/>
      <c r="AC44" s="55">
        <v>43353</v>
      </c>
      <c r="AE44" s="184" t="s">
        <v>318</v>
      </c>
      <c r="AF44" s="225" t="s">
        <v>302</v>
      </c>
      <c r="AG44" s="73"/>
      <c r="AH44" s="73" t="s">
        <v>464</v>
      </c>
      <c r="AI44" s="265"/>
      <c r="AJ44" s="225"/>
      <c r="AK44" s="227" t="s">
        <v>318</v>
      </c>
      <c r="AL44" s="73"/>
    </row>
    <row r="45" spans="8:38" s="15" customFormat="1" ht="28.8" x14ac:dyDescent="0.45">
      <c r="H45" s="16"/>
      <c r="I45" s="16"/>
      <c r="J45" s="16"/>
      <c r="K45" s="16"/>
      <c r="L45" s="16"/>
      <c r="M45" s="16"/>
      <c r="W45" s="29"/>
      <c r="Z45" s="178" t="s">
        <v>491</v>
      </c>
      <c r="AA45" s="53" t="s">
        <v>484</v>
      </c>
      <c r="AB45" s="53"/>
      <c r="AC45" s="55">
        <v>43360</v>
      </c>
      <c r="AE45" s="184" t="s">
        <v>318</v>
      </c>
      <c r="AF45" s="225" t="s">
        <v>163</v>
      </c>
      <c r="AG45" s="73"/>
      <c r="AH45" s="73" t="s">
        <v>465</v>
      </c>
      <c r="AI45" s="265"/>
      <c r="AJ45" s="225"/>
      <c r="AK45" s="227" t="s">
        <v>318</v>
      </c>
      <c r="AL45" s="73"/>
    </row>
    <row r="46" spans="8:38" s="15" customFormat="1" ht="28.8" x14ac:dyDescent="0.45">
      <c r="H46" s="16"/>
      <c r="I46" s="16"/>
      <c r="J46" s="16"/>
      <c r="K46" s="16"/>
      <c r="L46" s="16"/>
      <c r="M46" s="16"/>
      <c r="W46" s="29"/>
      <c r="Z46" s="178" t="s">
        <v>307</v>
      </c>
      <c r="AA46" s="53" t="s">
        <v>485</v>
      </c>
      <c r="AB46" s="53"/>
      <c r="AC46" s="55">
        <v>43367</v>
      </c>
      <c r="AE46" s="184" t="s">
        <v>318</v>
      </c>
      <c r="AF46" s="225" t="s">
        <v>165</v>
      </c>
      <c r="AG46" s="73"/>
      <c r="AH46" s="73" t="s">
        <v>466</v>
      </c>
      <c r="AI46" s="265"/>
      <c r="AJ46" s="225"/>
      <c r="AK46" s="227" t="s">
        <v>318</v>
      </c>
      <c r="AL46" s="73"/>
    </row>
    <row r="47" spans="8:38" s="15" customFormat="1" ht="28.8" x14ac:dyDescent="0.45">
      <c r="H47" s="16"/>
      <c r="I47" s="16"/>
      <c r="J47" s="16"/>
      <c r="K47" s="16"/>
      <c r="L47" s="16"/>
      <c r="M47" s="16"/>
      <c r="W47" s="29"/>
      <c r="Z47" s="178" t="s">
        <v>307</v>
      </c>
      <c r="AA47" s="53" t="s">
        <v>486</v>
      </c>
      <c r="AB47" s="53"/>
      <c r="AC47" s="55">
        <v>43367</v>
      </c>
      <c r="AE47" s="184" t="s">
        <v>318</v>
      </c>
      <c r="AF47" s="225" t="s">
        <v>165</v>
      </c>
      <c r="AG47" s="73"/>
      <c r="AH47" s="73" t="s">
        <v>492</v>
      </c>
      <c r="AI47" s="265"/>
      <c r="AJ47" s="225"/>
      <c r="AK47" s="227" t="s">
        <v>318</v>
      </c>
      <c r="AL47" s="73"/>
    </row>
    <row r="48" spans="8:38" s="15" customFormat="1" ht="28.8" x14ac:dyDescent="0.45">
      <c r="H48" s="16"/>
      <c r="I48" s="16"/>
      <c r="J48" s="16"/>
      <c r="K48" s="16"/>
      <c r="L48" s="16"/>
      <c r="M48" s="16"/>
      <c r="W48" s="29"/>
      <c r="Z48" s="178" t="s">
        <v>452</v>
      </c>
      <c r="AA48" s="53" t="s">
        <v>487</v>
      </c>
      <c r="AB48" s="53" t="s">
        <v>487</v>
      </c>
      <c r="AC48" s="55">
        <v>43367</v>
      </c>
      <c r="AE48" s="184" t="s">
        <v>318</v>
      </c>
      <c r="AF48" s="225" t="s">
        <v>131</v>
      </c>
      <c r="AG48" s="73"/>
      <c r="AH48" s="73" t="s">
        <v>542</v>
      </c>
      <c r="AI48" s="265"/>
      <c r="AJ48" s="225"/>
      <c r="AK48" s="227" t="s">
        <v>318</v>
      </c>
      <c r="AL48" s="73"/>
    </row>
    <row r="49" spans="8:38" s="15" customFormat="1" ht="28.8" x14ac:dyDescent="0.45">
      <c r="H49" s="16"/>
      <c r="I49" s="16"/>
      <c r="J49" s="16"/>
      <c r="K49" s="16"/>
      <c r="L49" s="16"/>
      <c r="M49" s="16"/>
      <c r="W49" s="29"/>
      <c r="Z49" s="178" t="s">
        <v>452</v>
      </c>
      <c r="AA49" s="53" t="s">
        <v>488</v>
      </c>
      <c r="AB49" s="53"/>
      <c r="AC49" s="55">
        <v>43367</v>
      </c>
      <c r="AE49" s="184" t="s">
        <v>318</v>
      </c>
      <c r="AF49" s="225" t="s">
        <v>302</v>
      </c>
      <c r="AG49" s="73"/>
      <c r="AH49" s="73" t="s">
        <v>469</v>
      </c>
      <c r="AI49" s="265"/>
      <c r="AJ49" s="225"/>
      <c r="AK49" s="227" t="s">
        <v>318</v>
      </c>
      <c r="AL49" s="73"/>
    </row>
    <row r="50" spans="8:38" s="15" customFormat="1" ht="28.8" x14ac:dyDescent="0.45">
      <c r="H50" s="16"/>
      <c r="I50" s="16"/>
      <c r="J50" s="16"/>
      <c r="K50" s="16"/>
      <c r="L50" s="16"/>
      <c r="M50" s="16"/>
      <c r="W50" s="29"/>
      <c r="Z50" s="178" t="s">
        <v>131</v>
      </c>
      <c r="AA50" s="53" t="s">
        <v>489</v>
      </c>
      <c r="AB50" s="53"/>
      <c r="AC50" s="55">
        <v>43367</v>
      </c>
      <c r="AE50" s="184" t="s">
        <v>318</v>
      </c>
      <c r="AF50" s="225" t="s">
        <v>299</v>
      </c>
      <c r="AG50" s="73"/>
      <c r="AH50" s="73" t="s">
        <v>470</v>
      </c>
      <c r="AI50" s="265"/>
      <c r="AJ50" s="225"/>
      <c r="AK50" s="227" t="s">
        <v>318</v>
      </c>
      <c r="AL50" s="73"/>
    </row>
    <row r="51" spans="8:38" s="15" customFormat="1" ht="28.8" x14ac:dyDescent="0.45">
      <c r="H51" s="16"/>
      <c r="I51" s="16"/>
      <c r="J51" s="16"/>
      <c r="K51" s="16"/>
      <c r="L51" s="16"/>
      <c r="M51" s="16"/>
      <c r="W51" s="29"/>
      <c r="Z51" s="178" t="s">
        <v>300</v>
      </c>
      <c r="AA51" s="53" t="s">
        <v>490</v>
      </c>
      <c r="AB51" s="53" t="s">
        <v>490</v>
      </c>
      <c r="AC51" s="55">
        <v>43367</v>
      </c>
      <c r="AE51" s="184" t="s">
        <v>318</v>
      </c>
      <c r="AF51" s="225" t="s">
        <v>294</v>
      </c>
      <c r="AG51" s="73"/>
      <c r="AH51" s="73" t="s">
        <v>471</v>
      </c>
      <c r="AI51" s="265"/>
      <c r="AJ51" s="225"/>
      <c r="AK51" s="227" t="s">
        <v>318</v>
      </c>
      <c r="AL51" s="73"/>
    </row>
    <row r="52" spans="8:38" s="15" customFormat="1" ht="28.8" x14ac:dyDescent="0.45">
      <c r="H52" s="16"/>
      <c r="I52" s="16"/>
      <c r="J52" s="16"/>
      <c r="K52" s="16"/>
      <c r="L52" s="16"/>
      <c r="M52" s="16"/>
      <c r="W52" s="29"/>
      <c r="Z52" s="178" t="s">
        <v>249</v>
      </c>
      <c r="AA52" s="53" t="s">
        <v>494</v>
      </c>
      <c r="AB52" s="53" t="s">
        <v>494</v>
      </c>
      <c r="AC52" s="55">
        <v>43297</v>
      </c>
      <c r="AE52" s="184" t="s">
        <v>318</v>
      </c>
      <c r="AF52" s="225" t="s">
        <v>131</v>
      </c>
      <c r="AG52" s="73"/>
      <c r="AH52" s="73" t="s">
        <v>472</v>
      </c>
      <c r="AI52" s="265"/>
      <c r="AJ52" s="225"/>
      <c r="AK52" s="227" t="s">
        <v>318</v>
      </c>
      <c r="AL52" s="73"/>
    </row>
    <row r="53" spans="8:38" s="15" customFormat="1" ht="28.8" x14ac:dyDescent="0.45">
      <c r="H53" s="16"/>
      <c r="I53" s="16"/>
      <c r="J53" s="16"/>
      <c r="K53" s="16"/>
      <c r="L53" s="16"/>
      <c r="M53" s="16"/>
      <c r="W53" s="29"/>
      <c r="Z53" s="178" t="s">
        <v>249</v>
      </c>
      <c r="AA53" s="53" t="s">
        <v>495</v>
      </c>
      <c r="AB53" s="53"/>
      <c r="AC53" s="55">
        <v>43318</v>
      </c>
      <c r="AE53" s="184" t="s">
        <v>318</v>
      </c>
      <c r="AF53" s="225" t="s">
        <v>301</v>
      </c>
      <c r="AG53" s="73"/>
      <c r="AH53" s="73" t="s">
        <v>473</v>
      </c>
      <c r="AI53" s="265"/>
      <c r="AJ53" s="225"/>
      <c r="AK53" s="227" t="s">
        <v>318</v>
      </c>
      <c r="AL53" s="73"/>
    </row>
    <row r="54" spans="8:38" s="15" customFormat="1" ht="28.8" x14ac:dyDescent="0.45">
      <c r="H54" s="16"/>
      <c r="I54" s="16"/>
      <c r="J54" s="16"/>
      <c r="K54" s="16"/>
      <c r="L54" s="16"/>
      <c r="M54" s="16"/>
      <c r="W54" s="29"/>
      <c r="Z54" s="178" t="s">
        <v>249</v>
      </c>
      <c r="AA54" s="53" t="s">
        <v>496</v>
      </c>
      <c r="AB54" s="53"/>
      <c r="AC54" s="55">
        <v>43318</v>
      </c>
      <c r="AE54" s="184" t="s">
        <v>318</v>
      </c>
      <c r="AF54" s="225" t="s">
        <v>297</v>
      </c>
      <c r="AG54" s="73"/>
      <c r="AH54" s="73" t="s">
        <v>474</v>
      </c>
      <c r="AI54" s="265"/>
      <c r="AJ54" s="225"/>
      <c r="AK54" s="227" t="s">
        <v>318</v>
      </c>
      <c r="AL54" s="73"/>
    </row>
    <row r="55" spans="8:38" s="15" customFormat="1" ht="28.8" x14ac:dyDescent="0.45">
      <c r="H55" s="16"/>
      <c r="I55" s="16"/>
      <c r="J55" s="16"/>
      <c r="K55" s="16"/>
      <c r="L55" s="16"/>
      <c r="M55" s="16"/>
      <c r="W55" s="29"/>
      <c r="Z55" s="178" t="s">
        <v>249</v>
      </c>
      <c r="AA55" s="53" t="s">
        <v>497</v>
      </c>
      <c r="AB55" s="53"/>
      <c r="AC55" s="55">
        <v>43318</v>
      </c>
      <c r="AE55" s="184" t="s">
        <v>318</v>
      </c>
      <c r="AF55" s="225" t="s">
        <v>297</v>
      </c>
      <c r="AG55" s="73"/>
      <c r="AH55" s="73" t="s">
        <v>475</v>
      </c>
      <c r="AI55" s="265"/>
      <c r="AJ55" s="225"/>
      <c r="AK55" s="227" t="s">
        <v>318</v>
      </c>
      <c r="AL55" s="73"/>
    </row>
    <row r="56" spans="8:38" s="15" customFormat="1" ht="28.8" x14ac:dyDescent="0.45">
      <c r="H56" s="16"/>
      <c r="I56" s="16"/>
      <c r="J56" s="16"/>
      <c r="K56" s="16"/>
      <c r="L56" s="16"/>
      <c r="M56" s="16"/>
      <c r="W56" s="29"/>
      <c r="Z56" s="178" t="s">
        <v>249</v>
      </c>
      <c r="AA56" s="53" t="s">
        <v>498</v>
      </c>
      <c r="AB56" s="53"/>
      <c r="AC56" s="55">
        <v>43339</v>
      </c>
      <c r="AE56" s="184" t="s">
        <v>318</v>
      </c>
      <c r="AF56" s="225" t="s">
        <v>185</v>
      </c>
      <c r="AG56" s="73"/>
      <c r="AH56" s="73" t="s">
        <v>476</v>
      </c>
      <c r="AI56" s="265"/>
      <c r="AJ56" s="225"/>
      <c r="AK56" s="227" t="s">
        <v>318</v>
      </c>
      <c r="AL56" s="73"/>
    </row>
    <row r="57" spans="8:38" s="15" customFormat="1" ht="28.8" x14ac:dyDescent="0.45">
      <c r="H57" s="16"/>
      <c r="I57" s="16"/>
      <c r="J57" s="16"/>
      <c r="K57" s="16"/>
      <c r="L57" s="16"/>
      <c r="M57" s="16"/>
      <c r="W57" s="29"/>
      <c r="AC57" s="55"/>
      <c r="AF57" s="225" t="s">
        <v>130</v>
      </c>
      <c r="AG57" s="73"/>
      <c r="AH57" s="73" t="s">
        <v>479</v>
      </c>
      <c r="AI57" s="265"/>
      <c r="AJ57" s="225"/>
      <c r="AK57" s="227" t="s">
        <v>318</v>
      </c>
      <c r="AL57" s="73"/>
    </row>
    <row r="58" spans="8:38" s="15" customFormat="1" ht="28.8" x14ac:dyDescent="0.45">
      <c r="H58" s="16"/>
      <c r="I58" s="16"/>
      <c r="J58" s="16"/>
      <c r="K58" s="16"/>
      <c r="L58" s="16"/>
      <c r="M58" s="16"/>
      <c r="W58" s="29"/>
      <c r="AC58" s="55"/>
      <c r="AF58" s="225" t="s">
        <v>131</v>
      </c>
      <c r="AG58" s="73"/>
      <c r="AH58" s="73" t="s">
        <v>480</v>
      </c>
      <c r="AI58" s="265"/>
      <c r="AJ58" s="225"/>
      <c r="AK58" s="227" t="s">
        <v>318</v>
      </c>
      <c r="AL58" s="73"/>
    </row>
    <row r="59" spans="8:38" s="15" customFormat="1" ht="28.8" x14ac:dyDescent="0.45">
      <c r="H59" s="16"/>
      <c r="I59" s="16"/>
      <c r="J59" s="16"/>
      <c r="K59" s="16"/>
      <c r="L59" s="16"/>
      <c r="M59" s="16"/>
      <c r="W59" s="29"/>
      <c r="AC59" s="55"/>
      <c r="AF59" s="225" t="s">
        <v>307</v>
      </c>
      <c r="AG59" s="73"/>
      <c r="AH59" s="73" t="s">
        <v>481</v>
      </c>
      <c r="AI59" s="265"/>
      <c r="AJ59" s="225"/>
      <c r="AK59" s="227" t="s">
        <v>318</v>
      </c>
      <c r="AL59" s="73"/>
    </row>
    <row r="60" spans="8:38" s="15" customFormat="1" ht="28.8" x14ac:dyDescent="0.45">
      <c r="H60" s="16"/>
      <c r="I60" s="16"/>
      <c r="J60" s="16"/>
      <c r="K60" s="16"/>
      <c r="L60" s="16"/>
      <c r="M60" s="16"/>
      <c r="W60" s="29"/>
      <c r="AC60" s="55"/>
      <c r="AE60" s="184"/>
      <c r="AF60" s="225" t="s">
        <v>299</v>
      </c>
      <c r="AG60" s="73"/>
      <c r="AH60" s="73" t="s">
        <v>482</v>
      </c>
      <c r="AI60" s="265"/>
      <c r="AJ60" s="225"/>
      <c r="AK60" s="227" t="s">
        <v>318</v>
      </c>
      <c r="AL60" s="73"/>
    </row>
    <row r="61" spans="8:38" s="15" customFormat="1" ht="28.8" x14ac:dyDescent="0.45">
      <c r="H61" s="16"/>
      <c r="I61" s="16"/>
      <c r="J61" s="16"/>
      <c r="K61" s="16"/>
      <c r="L61" s="16"/>
      <c r="M61" s="16"/>
      <c r="W61" s="29"/>
      <c r="AC61" s="55"/>
      <c r="AE61" s="184"/>
      <c r="AF61" s="225" t="s">
        <v>299</v>
      </c>
      <c r="AG61" s="73"/>
      <c r="AH61" s="73" t="s">
        <v>483</v>
      </c>
      <c r="AI61" s="265"/>
      <c r="AJ61" s="225"/>
      <c r="AK61" s="227" t="s">
        <v>318</v>
      </c>
      <c r="AL61" s="73"/>
    </row>
    <row r="62" spans="8:38" s="15" customFormat="1" ht="28.8" x14ac:dyDescent="0.45">
      <c r="H62" s="16"/>
      <c r="I62" s="16"/>
      <c r="J62" s="16"/>
      <c r="K62" s="16"/>
      <c r="L62" s="16"/>
      <c r="M62" s="16"/>
      <c r="W62" s="29"/>
      <c r="AC62" s="55"/>
      <c r="AE62" s="184"/>
      <c r="AF62" s="225" t="s">
        <v>491</v>
      </c>
      <c r="AG62" s="73"/>
      <c r="AH62" s="73" t="s">
        <v>484</v>
      </c>
      <c r="AI62" s="265"/>
      <c r="AJ62" s="225"/>
      <c r="AK62" s="227" t="s">
        <v>318</v>
      </c>
      <c r="AL62" s="73"/>
    </row>
    <row r="63" spans="8:38" s="15" customFormat="1" ht="28.8" x14ac:dyDescent="0.45">
      <c r="H63" s="16"/>
      <c r="I63" s="16"/>
      <c r="J63" s="16"/>
      <c r="K63" s="16"/>
      <c r="L63" s="16"/>
      <c r="M63" s="16"/>
      <c r="W63" s="29"/>
      <c r="AC63" s="55"/>
      <c r="AE63" s="184"/>
      <c r="AF63" s="225" t="s">
        <v>307</v>
      </c>
      <c r="AG63" s="73"/>
      <c r="AH63" s="73" t="s">
        <v>485</v>
      </c>
      <c r="AI63" s="265"/>
      <c r="AJ63" s="225"/>
      <c r="AK63" s="227" t="s">
        <v>318</v>
      </c>
      <c r="AL63" s="73"/>
    </row>
    <row r="64" spans="8:38" s="15" customFormat="1" ht="28.8" x14ac:dyDescent="0.45">
      <c r="H64" s="16"/>
      <c r="I64" s="16"/>
      <c r="J64" s="16"/>
      <c r="K64" s="16"/>
      <c r="L64" s="16"/>
      <c r="M64" s="16"/>
      <c r="W64" s="29"/>
      <c r="AC64" s="55"/>
      <c r="AE64" s="184"/>
      <c r="AF64" s="225" t="s">
        <v>307</v>
      </c>
      <c r="AG64" s="73"/>
      <c r="AH64" s="73" t="s">
        <v>486</v>
      </c>
      <c r="AI64" s="265"/>
      <c r="AJ64" s="225"/>
      <c r="AK64" s="227" t="s">
        <v>318</v>
      </c>
      <c r="AL64" s="73"/>
    </row>
    <row r="65" spans="8:38" s="15" customFormat="1" ht="28.8" x14ac:dyDescent="0.45">
      <c r="H65" s="16"/>
      <c r="I65" s="16"/>
      <c r="J65" s="16"/>
      <c r="K65" s="16"/>
      <c r="L65" s="16"/>
      <c r="M65" s="16"/>
      <c r="W65" s="29"/>
      <c r="AC65" s="55"/>
      <c r="AE65" s="184"/>
      <c r="AF65" s="225" t="s">
        <v>452</v>
      </c>
      <c r="AG65" s="73"/>
      <c r="AH65" s="73" t="s">
        <v>488</v>
      </c>
      <c r="AI65" s="265"/>
      <c r="AJ65" s="225"/>
      <c r="AK65" s="227" t="s">
        <v>318</v>
      </c>
      <c r="AL65" s="73"/>
    </row>
    <row r="66" spans="8:38" s="15" customFormat="1" ht="28.8" x14ac:dyDescent="0.45">
      <c r="H66" s="16"/>
      <c r="I66" s="16"/>
      <c r="J66" s="16"/>
      <c r="K66" s="16"/>
      <c r="L66" s="16"/>
      <c r="M66" s="16"/>
      <c r="W66" s="29"/>
      <c r="AC66" s="55"/>
      <c r="AE66" s="184"/>
      <c r="AF66" s="225" t="s">
        <v>131</v>
      </c>
      <c r="AG66" s="73"/>
      <c r="AH66" s="73" t="s">
        <v>489</v>
      </c>
      <c r="AI66" s="265"/>
      <c r="AJ66" s="225"/>
      <c r="AK66" s="227" t="s">
        <v>318</v>
      </c>
      <c r="AL66" s="73"/>
    </row>
    <row r="67" spans="8:38" s="15" customFormat="1" ht="28.8" x14ac:dyDescent="0.45">
      <c r="H67" s="16"/>
      <c r="I67" s="16"/>
      <c r="J67" s="16"/>
      <c r="K67" s="16"/>
      <c r="L67" s="16"/>
      <c r="M67" s="16"/>
      <c r="W67" s="29"/>
      <c r="AC67" s="55"/>
      <c r="AE67" s="184"/>
      <c r="AF67" s="225" t="s">
        <v>249</v>
      </c>
      <c r="AG67" s="73"/>
      <c r="AH67" s="73" t="s">
        <v>495</v>
      </c>
      <c r="AI67" s="265"/>
      <c r="AJ67" s="225"/>
      <c r="AK67" s="227" t="s">
        <v>318</v>
      </c>
      <c r="AL67" s="73"/>
    </row>
    <row r="68" spans="8:38" s="15" customFormat="1" ht="28.8" x14ac:dyDescent="0.45">
      <c r="H68" s="16"/>
      <c r="I68" s="16"/>
      <c r="J68" s="16"/>
      <c r="K68" s="16"/>
      <c r="L68" s="16"/>
      <c r="M68" s="16"/>
      <c r="W68" s="29"/>
      <c r="AC68" s="55"/>
      <c r="AE68" s="184"/>
      <c r="AF68" s="225" t="s">
        <v>249</v>
      </c>
      <c r="AG68" s="73"/>
      <c r="AH68" s="73" t="s">
        <v>496</v>
      </c>
      <c r="AI68" s="265"/>
      <c r="AJ68" s="225"/>
      <c r="AK68" s="227" t="s">
        <v>318</v>
      </c>
      <c r="AL68" s="73"/>
    </row>
    <row r="69" spans="8:38" s="15" customFormat="1" ht="28.8" x14ac:dyDescent="0.45">
      <c r="H69" s="16"/>
      <c r="I69" s="16"/>
      <c r="J69" s="16"/>
      <c r="K69" s="16"/>
      <c r="L69" s="16"/>
      <c r="M69" s="16"/>
      <c r="W69" s="29"/>
      <c r="AC69" s="55"/>
      <c r="AE69" s="184"/>
      <c r="AF69" s="225" t="s">
        <v>249</v>
      </c>
      <c r="AG69" s="73"/>
      <c r="AH69" s="73" t="s">
        <v>497</v>
      </c>
      <c r="AI69" s="265"/>
      <c r="AJ69" s="225"/>
      <c r="AK69" s="227" t="s">
        <v>318</v>
      </c>
      <c r="AL69" s="73"/>
    </row>
    <row r="70" spans="8:38" s="15" customFormat="1" ht="28.8" x14ac:dyDescent="0.45">
      <c r="H70" s="16"/>
      <c r="I70" s="16"/>
      <c r="J70" s="16"/>
      <c r="K70" s="16"/>
      <c r="L70" s="16"/>
      <c r="M70" s="16"/>
      <c r="W70" s="29"/>
      <c r="AC70" s="55"/>
      <c r="AE70" s="184"/>
      <c r="AF70" s="225" t="s">
        <v>249</v>
      </c>
      <c r="AG70" s="73"/>
      <c r="AH70" s="73" t="s">
        <v>498</v>
      </c>
      <c r="AI70" s="265"/>
      <c r="AJ70" s="225"/>
      <c r="AK70" s="227" t="s">
        <v>318</v>
      </c>
      <c r="AL70" s="73"/>
    </row>
    <row r="71" spans="8:38" s="15" customFormat="1" ht="28.8" x14ac:dyDescent="0.45">
      <c r="H71" s="16"/>
      <c r="I71" s="16"/>
      <c r="J71" s="16"/>
      <c r="K71" s="16"/>
      <c r="L71" s="16"/>
      <c r="M71" s="16"/>
      <c r="W71" s="29"/>
      <c r="AC71" s="55"/>
      <c r="AE71" s="184"/>
      <c r="AF71" s="225" t="s">
        <v>297</v>
      </c>
      <c r="AG71" s="73"/>
      <c r="AH71" s="73" t="s">
        <v>333</v>
      </c>
      <c r="AI71" s="265"/>
      <c r="AJ71" s="225"/>
      <c r="AK71" s="227" t="s">
        <v>318</v>
      </c>
      <c r="AL71" s="73"/>
    </row>
    <row r="72" spans="8:38" s="15" customFormat="1" ht="28.8" x14ac:dyDescent="0.45">
      <c r="H72" s="16"/>
      <c r="I72" s="16"/>
      <c r="J72" s="16"/>
      <c r="K72" s="16"/>
      <c r="L72" s="16"/>
      <c r="M72" s="16"/>
      <c r="W72" s="29"/>
      <c r="Z72" s="1"/>
      <c r="AA72" s="1"/>
      <c r="AB72" s="1"/>
      <c r="AC72" s="55"/>
      <c r="AE72" s="184"/>
      <c r="AF72" s="225" t="s">
        <v>131</v>
      </c>
      <c r="AG72" s="73"/>
      <c r="AH72" s="73" t="s">
        <v>434</v>
      </c>
      <c r="AI72" s="265"/>
      <c r="AJ72" s="225"/>
      <c r="AK72" s="227" t="s">
        <v>318</v>
      </c>
      <c r="AL72" s="73"/>
    </row>
    <row r="73" spans="8:38" s="15" customFormat="1" ht="28.8" x14ac:dyDescent="0.45">
      <c r="H73" s="16"/>
      <c r="I73" s="16"/>
      <c r="J73" s="16"/>
      <c r="K73" s="16"/>
      <c r="L73" s="16"/>
      <c r="M73" s="16"/>
      <c r="W73" s="29"/>
      <c r="Z73" s="1"/>
      <c r="AA73" s="1"/>
      <c r="AB73" s="1"/>
      <c r="AC73" s="55"/>
      <c r="AE73" s="184"/>
      <c r="AF73" s="225" t="s">
        <v>178</v>
      </c>
      <c r="AG73" s="73"/>
      <c r="AH73" s="73" t="s">
        <v>381</v>
      </c>
      <c r="AI73" s="265"/>
      <c r="AJ73" s="225"/>
      <c r="AK73" s="227" t="s">
        <v>318</v>
      </c>
      <c r="AL73" s="73"/>
    </row>
    <row r="74" spans="8:38" s="15" customFormat="1" ht="28.8" x14ac:dyDescent="0.45">
      <c r="H74" s="16"/>
      <c r="I74" s="16"/>
      <c r="J74" s="16"/>
      <c r="K74" s="16"/>
      <c r="L74" s="16"/>
      <c r="M74" s="16"/>
      <c r="W74" s="29"/>
      <c r="Z74" s="1"/>
      <c r="AA74" s="1"/>
      <c r="AB74" s="1"/>
      <c r="AC74" s="55"/>
      <c r="AE74" s="184"/>
      <c r="AF74" s="225" t="s">
        <v>160</v>
      </c>
      <c r="AG74" s="73"/>
      <c r="AH74" s="73" t="s">
        <v>424</v>
      </c>
      <c r="AI74" s="265"/>
      <c r="AJ74" s="225"/>
      <c r="AK74" s="227" t="s">
        <v>318</v>
      </c>
      <c r="AL74" s="73"/>
    </row>
    <row r="75" spans="8:38" s="15" customFormat="1" ht="28.8" x14ac:dyDescent="0.45">
      <c r="H75" s="16"/>
      <c r="I75" s="16"/>
      <c r="J75" s="16"/>
      <c r="K75" s="16"/>
      <c r="L75" s="16"/>
      <c r="M75" s="16"/>
      <c r="W75" s="29"/>
      <c r="Z75" s="1"/>
      <c r="AA75" s="1"/>
      <c r="AB75" s="1"/>
      <c r="AC75" s="55"/>
      <c r="AE75" s="184"/>
      <c r="AF75" s="225" t="s">
        <v>160</v>
      </c>
      <c r="AG75" s="73"/>
      <c r="AH75" s="73" t="s">
        <v>425</v>
      </c>
      <c r="AI75" s="265"/>
      <c r="AJ75" s="225"/>
      <c r="AK75" s="227" t="s">
        <v>318</v>
      </c>
      <c r="AL75" s="73"/>
    </row>
    <row r="76" spans="8:38" s="15" customFormat="1" ht="28.8" x14ac:dyDescent="0.45">
      <c r="H76" s="16"/>
      <c r="I76" s="16"/>
      <c r="J76" s="16"/>
      <c r="K76" s="16"/>
      <c r="L76" s="16"/>
      <c r="M76" s="16"/>
      <c r="W76" s="29"/>
      <c r="Z76" s="1"/>
      <c r="AA76" s="1"/>
      <c r="AB76" s="1"/>
      <c r="AC76" s="55"/>
      <c r="AE76" s="184"/>
      <c r="AF76" s="225" t="s">
        <v>302</v>
      </c>
      <c r="AG76" s="73"/>
      <c r="AH76" s="73" t="s">
        <v>427</v>
      </c>
      <c r="AI76" s="265"/>
      <c r="AJ76" s="225"/>
      <c r="AK76" s="227" t="s">
        <v>318</v>
      </c>
      <c r="AL76" s="73"/>
    </row>
    <row r="77" spans="8:38" s="15" customFormat="1" ht="28.8" x14ac:dyDescent="0.45">
      <c r="H77" s="16"/>
      <c r="I77" s="16"/>
      <c r="J77" s="16"/>
      <c r="K77" s="16"/>
      <c r="L77" s="16"/>
      <c r="M77" s="16"/>
      <c r="W77" s="29"/>
      <c r="Z77" s="1"/>
      <c r="AA77" s="1"/>
      <c r="AB77" s="1"/>
      <c r="AC77" s="55"/>
      <c r="AF77" s="225" t="s">
        <v>302</v>
      </c>
      <c r="AG77" s="73"/>
      <c r="AH77" s="73" t="s">
        <v>428</v>
      </c>
      <c r="AI77" s="265"/>
      <c r="AJ77" s="225"/>
      <c r="AK77" s="227" t="s">
        <v>318</v>
      </c>
      <c r="AL77" s="73"/>
    </row>
    <row r="78" spans="8:38" s="15" customFormat="1" ht="28.8" x14ac:dyDescent="0.45">
      <c r="H78" s="16"/>
      <c r="I78" s="16"/>
      <c r="J78" s="16"/>
      <c r="K78" s="16"/>
      <c r="L78" s="16"/>
      <c r="M78" s="16"/>
      <c r="W78" s="29"/>
      <c r="Z78" s="1"/>
      <c r="AA78" s="1"/>
      <c r="AB78" s="1"/>
      <c r="AC78" s="55"/>
      <c r="AF78" s="225" t="s">
        <v>231</v>
      </c>
      <c r="AG78" s="73"/>
      <c r="AH78" s="73" t="s">
        <v>406</v>
      </c>
      <c r="AI78" s="265"/>
      <c r="AJ78" s="225"/>
      <c r="AK78" s="227" t="s">
        <v>318</v>
      </c>
      <c r="AL78" s="73"/>
    </row>
    <row r="79" spans="8:38" s="15" customFormat="1" ht="27.6" x14ac:dyDescent="0.45">
      <c r="H79" s="16"/>
      <c r="I79" s="16"/>
      <c r="J79" s="16"/>
      <c r="K79" s="16"/>
      <c r="L79" s="16"/>
      <c r="M79" s="16"/>
      <c r="W79" s="29"/>
      <c r="Z79" s="1"/>
      <c r="AA79" s="1"/>
      <c r="AB79" s="1"/>
      <c r="AF79" s="225" t="s">
        <v>186</v>
      </c>
      <c r="AG79" s="73"/>
      <c r="AH79" s="73" t="s">
        <v>321</v>
      </c>
      <c r="AI79" s="265"/>
      <c r="AJ79" s="225"/>
      <c r="AK79" s="227" t="s">
        <v>318</v>
      </c>
      <c r="AL79" s="73"/>
    </row>
    <row r="80" spans="8:38" s="15" customFormat="1" ht="27.6" x14ac:dyDescent="0.45">
      <c r="H80" s="16"/>
      <c r="I80" s="16"/>
      <c r="J80" s="16"/>
      <c r="K80" s="16"/>
      <c r="L80" s="16"/>
      <c r="M80" s="16"/>
      <c r="Z80" s="1"/>
      <c r="AA80" s="1"/>
      <c r="AB80" s="1"/>
      <c r="AF80" s="225" t="s">
        <v>186</v>
      </c>
      <c r="AG80" s="73"/>
      <c r="AH80" s="73" t="s">
        <v>322</v>
      </c>
      <c r="AI80" s="265"/>
      <c r="AJ80" s="225"/>
      <c r="AK80" s="227" t="s">
        <v>318</v>
      </c>
      <c r="AL80" s="73"/>
    </row>
    <row r="81" spans="8:38" s="15" customFormat="1" ht="23.4" x14ac:dyDescent="0.45">
      <c r="H81" s="16"/>
      <c r="I81" s="16"/>
      <c r="J81" s="16"/>
      <c r="K81" s="16"/>
      <c r="L81" s="16"/>
      <c r="M81" s="16"/>
      <c r="Z81" s="1"/>
      <c r="AA81" s="1"/>
      <c r="AB81" s="1"/>
      <c r="AF81" s="1"/>
      <c r="AG81" s="1"/>
      <c r="AH81" s="1"/>
      <c r="AI81" s="1"/>
    </row>
    <row r="82" spans="8:38" s="15" customFormat="1" ht="23.4" x14ac:dyDescent="0.45">
      <c r="H82" s="16"/>
      <c r="I82" s="16"/>
      <c r="J82" s="16"/>
      <c r="K82" s="16"/>
      <c r="L82" s="16"/>
      <c r="M82" s="16"/>
      <c r="Z82" s="1"/>
      <c r="AA82" s="1"/>
      <c r="AB82" s="1"/>
      <c r="AF82" s="1"/>
      <c r="AG82" s="1"/>
      <c r="AH82" s="1"/>
      <c r="AI82" s="1"/>
    </row>
    <row r="83" spans="8:38" s="15" customFormat="1" ht="23.4" x14ac:dyDescent="0.45">
      <c r="H83" s="16"/>
      <c r="I83" s="16"/>
      <c r="J83" s="16"/>
      <c r="K83" s="16"/>
      <c r="L83" s="16"/>
      <c r="M83" s="16"/>
      <c r="Z83" s="1"/>
      <c r="AA83" s="1"/>
      <c r="AB83" s="1"/>
      <c r="AF83" s="1"/>
      <c r="AG83" s="1"/>
      <c r="AH83" s="1"/>
      <c r="AI83" s="1"/>
    </row>
    <row r="84" spans="8:38" s="15" customFormat="1" ht="23.4" x14ac:dyDescent="0.45">
      <c r="H84" s="16"/>
      <c r="I84" s="16"/>
      <c r="J84" s="16"/>
      <c r="K84" s="16"/>
      <c r="L84" s="16"/>
      <c r="M84" s="16"/>
      <c r="Z84" s="1"/>
      <c r="AA84" s="1"/>
      <c r="AB84" s="1"/>
      <c r="AF84" s="1"/>
      <c r="AG84" s="1"/>
      <c r="AH84" s="1"/>
      <c r="AI84" s="1"/>
    </row>
    <row r="85" spans="8:38" s="15" customFormat="1" ht="23.4" x14ac:dyDescent="0.45">
      <c r="H85" s="16"/>
      <c r="I85" s="16"/>
      <c r="J85" s="16"/>
      <c r="K85" s="16"/>
      <c r="L85" s="16"/>
      <c r="M85" s="16"/>
      <c r="Z85" s="1"/>
      <c r="AA85" s="1"/>
      <c r="AB85" s="1"/>
      <c r="AF85" s="1"/>
      <c r="AG85" s="1"/>
      <c r="AH85" s="1"/>
      <c r="AI85" s="1"/>
    </row>
    <row r="86" spans="8:38" s="15" customFormat="1" ht="23.4" x14ac:dyDescent="0.45">
      <c r="H86" s="16"/>
      <c r="I86" s="16"/>
      <c r="J86" s="16"/>
      <c r="K86" s="16"/>
      <c r="L86" s="16"/>
      <c r="M86" s="16"/>
      <c r="Z86" s="1"/>
      <c r="AA86" s="1"/>
      <c r="AB86" s="1"/>
      <c r="AF86" s="1"/>
      <c r="AG86" s="1"/>
      <c r="AH86" s="1"/>
      <c r="AI86" s="1"/>
    </row>
    <row r="87" spans="8:38" s="15" customFormat="1" ht="23.4" x14ac:dyDescent="0.45">
      <c r="H87" s="16"/>
      <c r="I87" s="16"/>
      <c r="J87" s="16"/>
      <c r="K87" s="16"/>
      <c r="L87" s="16"/>
      <c r="M87" s="16"/>
      <c r="Z87" s="1"/>
      <c r="AA87" s="1"/>
      <c r="AB87" s="1"/>
      <c r="AF87" s="1"/>
      <c r="AG87" s="1"/>
      <c r="AH87" s="1"/>
      <c r="AI87" s="1"/>
    </row>
    <row r="88" spans="8:38" s="15" customFormat="1" ht="23.4" x14ac:dyDescent="0.45">
      <c r="H88" s="16"/>
      <c r="I88" s="16"/>
      <c r="J88" s="16"/>
      <c r="K88" s="16"/>
      <c r="L88" s="16"/>
      <c r="M88" s="16"/>
      <c r="Z88" s="1"/>
      <c r="AA88" s="1"/>
      <c r="AB88" s="1"/>
      <c r="AF88" s="1"/>
      <c r="AG88" s="1"/>
      <c r="AH88" s="1"/>
      <c r="AI88" s="1"/>
    </row>
    <row r="89" spans="8:38" s="15" customFormat="1" ht="23.4" x14ac:dyDescent="0.45">
      <c r="H89" s="16"/>
      <c r="I89" s="16"/>
      <c r="J89" s="16"/>
      <c r="K89" s="16"/>
      <c r="L89" s="16"/>
      <c r="M89" s="16"/>
      <c r="Z89" s="1"/>
      <c r="AA89" s="1"/>
      <c r="AB89" s="1"/>
      <c r="AF89" s="1"/>
      <c r="AG89" s="1"/>
      <c r="AH89" s="1"/>
      <c r="AI89" s="1"/>
    </row>
    <row r="90" spans="8:38" s="15" customFormat="1" ht="23.4" x14ac:dyDescent="0.45">
      <c r="H90" s="16"/>
      <c r="I90" s="16"/>
      <c r="J90" s="16"/>
      <c r="K90" s="16"/>
      <c r="L90" s="16"/>
      <c r="M90" s="16"/>
      <c r="Z90" s="1"/>
      <c r="AA90" s="1"/>
      <c r="AB90" s="1"/>
      <c r="AF90" s="1"/>
      <c r="AG90" s="1"/>
      <c r="AH90" s="1"/>
      <c r="AI90" s="1"/>
    </row>
    <row r="91" spans="8:38" s="15" customFormat="1" ht="23.4" x14ac:dyDescent="0.45">
      <c r="H91" s="16"/>
      <c r="I91" s="16"/>
      <c r="J91" s="16"/>
      <c r="K91" s="16"/>
      <c r="L91" s="16"/>
      <c r="M91" s="16"/>
      <c r="Z91" s="1"/>
      <c r="AA91" s="1"/>
      <c r="AB91" s="1"/>
      <c r="AF91" s="1"/>
      <c r="AG91" s="1"/>
      <c r="AH91" s="1"/>
      <c r="AI91" s="1"/>
    </row>
    <row r="92" spans="8:38" s="15" customFormat="1" ht="23.4" x14ac:dyDescent="0.45">
      <c r="H92" s="16"/>
      <c r="I92" s="16"/>
      <c r="J92" s="16"/>
      <c r="K92" s="16"/>
      <c r="L92" s="16"/>
      <c r="M92" s="16"/>
      <c r="Z92" s="1"/>
      <c r="AA92" s="1"/>
      <c r="AB92" s="1"/>
      <c r="AF92" s="1"/>
      <c r="AG92" s="1"/>
      <c r="AH92" s="1"/>
      <c r="AI92" s="1"/>
      <c r="AL92" s="1"/>
    </row>
    <row r="93" spans="8:38" s="15" customFormat="1" ht="23.4" x14ac:dyDescent="0.45">
      <c r="H93" s="16"/>
      <c r="I93" s="16"/>
      <c r="J93" s="16"/>
      <c r="K93" s="16"/>
      <c r="L93" s="16"/>
      <c r="M93" s="16"/>
      <c r="Z93" s="1"/>
      <c r="AA93" s="1"/>
      <c r="AB93" s="1"/>
      <c r="AF93" s="1"/>
      <c r="AG93" s="1"/>
      <c r="AH93" s="1"/>
      <c r="AI93" s="1"/>
      <c r="AL93" s="1"/>
    </row>
    <row r="94" spans="8:38" s="15" customFormat="1" ht="23.4" x14ac:dyDescent="0.45">
      <c r="H94" s="16"/>
      <c r="I94" s="16"/>
      <c r="J94" s="16"/>
      <c r="K94" s="16"/>
      <c r="L94" s="16"/>
      <c r="M94" s="16"/>
      <c r="T94" s="1"/>
      <c r="U94" s="1"/>
      <c r="V94" s="1"/>
      <c r="W94" s="1"/>
      <c r="X94" s="1"/>
      <c r="Y94" s="1"/>
      <c r="Z94" s="1"/>
      <c r="AA94" s="1"/>
      <c r="AB94" s="1"/>
      <c r="AE94" s="1"/>
      <c r="AF94" s="1"/>
      <c r="AG94" s="1"/>
      <c r="AH94" s="1"/>
      <c r="AI94" s="1"/>
      <c r="AJ94" s="1"/>
      <c r="AL94" s="1"/>
    </row>
  </sheetData>
  <mergeCells count="6">
    <mergeCell ref="AF4:AK4"/>
    <mergeCell ref="A3:M3"/>
    <mergeCell ref="H4:M4"/>
    <mergeCell ref="N4:S4"/>
    <mergeCell ref="T4:Y4"/>
    <mergeCell ref="Z4:AE4"/>
  </mergeCells>
  <conditionalFormatting sqref="AH22">
    <cfRule type="duplicateValues" priority="2"/>
  </conditionalFormatting>
  <conditionalFormatting sqref="AA11:AA56 AG11:AG33">
    <cfRule type="duplicateValues" priority="61"/>
  </conditionalFormatting>
  <conditionalFormatting sqref="AG34:AG80">
    <cfRule type="duplicateValues" priority="1"/>
  </conditionalFormatting>
  <printOptions horizontalCentered="1"/>
  <pageMargins left="0.70866141732283472" right="0.51181102362204722" top="0.35433070866141736" bottom="0.35433070866141736" header="0.31496062992125984" footer="0.31496062992125984"/>
  <pageSetup paperSize="5" scale="4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N169"/>
  <sheetViews>
    <sheetView topLeftCell="Y1" zoomScale="40" zoomScaleNormal="40" workbookViewId="0">
      <pane ySplit="1" topLeftCell="A2" activePane="bottomLeft" state="frozen"/>
      <selection activeCell="P24" sqref="P24"/>
      <selection pane="bottomLeft" activeCell="AM8" sqref="AM8"/>
    </sheetView>
  </sheetViews>
  <sheetFormatPr baseColWidth="10" defaultColWidth="11.44140625" defaultRowHeight="14.4" x14ac:dyDescent="0.3"/>
  <cols>
    <col min="1" max="1" width="22.109375" style="1" hidden="1" customWidth="1"/>
    <col min="2" max="2" width="25.5546875" style="1" customWidth="1"/>
    <col min="3" max="4" width="31.6640625" style="1" customWidth="1"/>
    <col min="5" max="5" width="55.33203125" style="1" customWidth="1"/>
    <col min="6" max="6" width="60.109375" style="1" customWidth="1"/>
    <col min="7" max="7" width="20.33203125" style="1" customWidth="1"/>
    <col min="8" max="13" width="43.33203125" style="2" customWidth="1"/>
    <col min="14" max="20" width="43.33203125" style="1" customWidth="1"/>
    <col min="21" max="21" width="43.33203125" style="2" customWidth="1"/>
    <col min="22" max="22" width="52.33203125" style="2" customWidth="1"/>
    <col min="23" max="23" width="43.33203125" style="2" customWidth="1"/>
    <col min="24" max="24" width="43.33203125" style="1" customWidth="1"/>
    <col min="25" max="26" width="29.6640625" style="1" customWidth="1"/>
    <col min="27" max="28" width="43.33203125" style="1" customWidth="1"/>
    <col min="29" max="30" width="29.6640625" style="1" customWidth="1"/>
    <col min="31" max="31" width="44.5546875" style="1" customWidth="1"/>
    <col min="32" max="32" width="42.6640625" style="1" customWidth="1"/>
    <col min="33" max="33" width="43.88671875" style="1" customWidth="1"/>
    <col min="34" max="34" width="67.33203125" style="1" bestFit="1" customWidth="1"/>
    <col min="35" max="37" width="29.109375" style="1" customWidth="1"/>
    <col min="38" max="16384" width="11.44140625" style="1"/>
  </cols>
  <sheetData>
    <row r="3" spans="1:37" ht="30.6" thickBot="1" x14ac:dyDescent="0.35">
      <c r="A3" s="323" t="s">
        <v>93</v>
      </c>
      <c r="B3" s="323"/>
      <c r="C3" s="323"/>
      <c r="D3" s="323"/>
      <c r="E3" s="323"/>
      <c r="F3" s="323"/>
      <c r="G3" s="323"/>
      <c r="H3" s="323"/>
      <c r="I3" s="323"/>
      <c r="J3" s="323"/>
      <c r="K3" s="323"/>
      <c r="L3" s="323"/>
      <c r="M3" s="323"/>
    </row>
    <row r="4" spans="1:37" ht="46.8" thickBot="1" x14ac:dyDescent="0.9">
      <c r="A4" s="6"/>
      <c r="B4" s="6"/>
      <c r="C4" s="6"/>
      <c r="D4" s="6"/>
      <c r="E4" s="6"/>
      <c r="F4" s="6"/>
      <c r="G4" s="6"/>
      <c r="H4" s="324" t="s">
        <v>0</v>
      </c>
      <c r="I4" s="325"/>
      <c r="J4" s="325"/>
      <c r="K4" s="325"/>
      <c r="L4" s="325"/>
      <c r="M4" s="329"/>
      <c r="N4" s="324" t="s">
        <v>1</v>
      </c>
      <c r="O4" s="325"/>
      <c r="P4" s="325"/>
      <c r="Q4" s="325"/>
      <c r="R4" s="325"/>
      <c r="S4" s="329"/>
      <c r="T4" s="324" t="s">
        <v>2</v>
      </c>
      <c r="U4" s="325"/>
      <c r="V4" s="325"/>
      <c r="W4" s="325"/>
      <c r="X4" s="325"/>
      <c r="Y4" s="329"/>
      <c r="Z4" s="324" t="s">
        <v>3</v>
      </c>
      <c r="AA4" s="325"/>
      <c r="AB4" s="325"/>
      <c r="AC4" s="325"/>
      <c r="AD4" s="325"/>
      <c r="AE4" s="329"/>
      <c r="AF4" s="324" t="s">
        <v>4</v>
      </c>
      <c r="AG4" s="325"/>
      <c r="AH4" s="325"/>
      <c r="AI4" s="325"/>
      <c r="AJ4" s="325"/>
      <c r="AK4" s="329"/>
    </row>
    <row r="5" spans="1:37" ht="128.25" customHeight="1" x14ac:dyDescent="0.3">
      <c r="A5" s="7" t="s">
        <v>5</v>
      </c>
      <c r="B5" s="8" t="s">
        <v>6</v>
      </c>
      <c r="C5" s="8" t="s">
        <v>7</v>
      </c>
      <c r="D5" s="8" t="s">
        <v>8</v>
      </c>
      <c r="E5" s="8" t="s">
        <v>9</v>
      </c>
      <c r="F5" s="9" t="s">
        <v>10</v>
      </c>
      <c r="G5" s="8" t="s">
        <v>11</v>
      </c>
      <c r="H5" s="10" t="s">
        <v>12</v>
      </c>
      <c r="I5" s="10" t="s">
        <v>13</v>
      </c>
      <c r="J5" s="10" t="s">
        <v>14</v>
      </c>
      <c r="K5" s="10" t="s">
        <v>15</v>
      </c>
      <c r="L5" s="10" t="s">
        <v>16</v>
      </c>
      <c r="M5" s="10" t="s">
        <v>17</v>
      </c>
      <c r="N5" s="10" t="s">
        <v>12</v>
      </c>
      <c r="O5" s="10" t="s">
        <v>13</v>
      </c>
      <c r="P5" s="10" t="s">
        <v>14</v>
      </c>
      <c r="Q5" s="10" t="s">
        <v>15</v>
      </c>
      <c r="R5" s="10" t="s">
        <v>16</v>
      </c>
      <c r="S5" s="10" t="s">
        <v>17</v>
      </c>
      <c r="T5" s="10" t="s">
        <v>12</v>
      </c>
      <c r="U5" s="143" t="s">
        <v>13</v>
      </c>
      <c r="V5" s="143" t="s">
        <v>14</v>
      </c>
      <c r="W5" s="143" t="s">
        <v>15</v>
      </c>
      <c r="X5" s="10" t="s">
        <v>16</v>
      </c>
      <c r="Y5" s="10" t="s">
        <v>17</v>
      </c>
      <c r="Z5" s="10" t="s">
        <v>12</v>
      </c>
      <c r="AA5" s="10" t="s">
        <v>13</v>
      </c>
      <c r="AB5" s="10" t="s">
        <v>14</v>
      </c>
      <c r="AC5" s="10" t="s">
        <v>15</v>
      </c>
      <c r="AD5" s="10" t="s">
        <v>16</v>
      </c>
      <c r="AE5" s="10" t="s">
        <v>17</v>
      </c>
      <c r="AF5" s="10" t="s">
        <v>12</v>
      </c>
      <c r="AG5" s="10" t="s">
        <v>13</v>
      </c>
      <c r="AH5" s="10" t="s">
        <v>14</v>
      </c>
      <c r="AI5" s="10" t="s">
        <v>15</v>
      </c>
      <c r="AJ5" s="10" t="s">
        <v>16</v>
      </c>
      <c r="AK5" s="10" t="s">
        <v>17</v>
      </c>
    </row>
    <row r="6" spans="1:37" ht="395.25" customHeight="1" x14ac:dyDescent="0.3">
      <c r="A6" s="11" t="s">
        <v>18</v>
      </c>
      <c r="B6" s="11" t="s">
        <v>53</v>
      </c>
      <c r="C6" s="11" t="s">
        <v>115</v>
      </c>
      <c r="D6" s="11" t="s">
        <v>116</v>
      </c>
      <c r="E6" s="11" t="s">
        <v>117</v>
      </c>
      <c r="F6" s="12" t="s">
        <v>20</v>
      </c>
      <c r="G6" s="12" t="s">
        <v>21</v>
      </c>
      <c r="H6" s="13">
        <f>(I6/J6)</f>
        <v>1</v>
      </c>
      <c r="I6" s="14">
        <f>+O6+U6+AA6+AG6</f>
        <v>272</v>
      </c>
      <c r="J6" s="14">
        <f>+P6+V6+AB6+AH6</f>
        <v>272</v>
      </c>
      <c r="K6" s="13">
        <f>(L6/M6)</f>
        <v>1</v>
      </c>
      <c r="L6" s="14">
        <f>+R6+X6+AD6+AJ6</f>
        <v>289</v>
      </c>
      <c r="M6" s="14">
        <f>+S6+Y6+AE6+AK6</f>
        <v>289</v>
      </c>
      <c r="N6" s="13">
        <f>(O6/P6)</f>
        <v>0.92</v>
      </c>
      <c r="O6" s="14">
        <v>23</v>
      </c>
      <c r="P6" s="14">
        <v>25</v>
      </c>
      <c r="Q6" s="13">
        <f>(R6/S6)</f>
        <v>1</v>
      </c>
      <c r="R6" s="14">
        <f>+O10</f>
        <v>27</v>
      </c>
      <c r="S6" s="14">
        <f>+P10</f>
        <v>27</v>
      </c>
      <c r="T6" s="13">
        <f>(U6/V6)</f>
        <v>0.93103448275862066</v>
      </c>
      <c r="U6" s="14">
        <v>27</v>
      </c>
      <c r="V6" s="14">
        <v>29</v>
      </c>
      <c r="W6" s="13">
        <f>(X6/Y6)</f>
        <v>1</v>
      </c>
      <c r="X6" s="14">
        <f>+U10</f>
        <v>95</v>
      </c>
      <c r="Y6" s="14">
        <f>+V10</f>
        <v>95</v>
      </c>
      <c r="Z6" s="13">
        <f>(AA6/AB6)</f>
        <v>1</v>
      </c>
      <c r="AA6" s="14">
        <v>46</v>
      </c>
      <c r="AB6" s="14">
        <v>46</v>
      </c>
      <c r="AC6" s="13">
        <f>(AD6/AE6)</f>
        <v>1</v>
      </c>
      <c r="AD6" s="14">
        <f>+AA10</f>
        <v>42</v>
      </c>
      <c r="AE6" s="14">
        <f>+AB10</f>
        <v>42</v>
      </c>
      <c r="AF6" s="13">
        <f>(AG6/AH6)</f>
        <v>1.0232558139534884</v>
      </c>
      <c r="AG6" s="14">
        <v>176</v>
      </c>
      <c r="AH6" s="14">
        <v>172</v>
      </c>
      <c r="AI6" s="13">
        <f>(AJ6/AK6)</f>
        <v>1</v>
      </c>
      <c r="AJ6" s="14">
        <f>+AG10</f>
        <v>125</v>
      </c>
      <c r="AK6" s="14">
        <f>+AH10</f>
        <v>125</v>
      </c>
    </row>
    <row r="8" spans="1:37" s="15" customFormat="1" ht="93.6" x14ac:dyDescent="0.45">
      <c r="J8" s="16"/>
      <c r="K8" s="16"/>
      <c r="L8" s="16"/>
      <c r="M8" s="16"/>
      <c r="O8" s="17" t="s">
        <v>118</v>
      </c>
      <c r="P8" s="17" t="s">
        <v>119</v>
      </c>
      <c r="Q8" s="17" t="s">
        <v>55</v>
      </c>
      <c r="R8" s="31" t="s">
        <v>56</v>
      </c>
      <c r="S8" s="17" t="s">
        <v>22</v>
      </c>
      <c r="U8" s="31" t="s">
        <v>118</v>
      </c>
      <c r="V8" s="31" t="s">
        <v>119</v>
      </c>
      <c r="W8" s="31" t="s">
        <v>55</v>
      </c>
      <c r="X8" s="31" t="s">
        <v>56</v>
      </c>
      <c r="Y8" s="17" t="s">
        <v>22</v>
      </c>
      <c r="AA8" s="17" t="s">
        <v>118</v>
      </c>
      <c r="AB8" s="17" t="s">
        <v>119</v>
      </c>
      <c r="AC8" s="17" t="s">
        <v>55</v>
      </c>
      <c r="AD8" s="31" t="s">
        <v>56</v>
      </c>
      <c r="AE8" s="17" t="s">
        <v>22</v>
      </c>
      <c r="AG8" s="17" t="s">
        <v>118</v>
      </c>
      <c r="AH8" s="17" t="s">
        <v>119</v>
      </c>
      <c r="AI8" s="17" t="s">
        <v>55</v>
      </c>
      <c r="AJ8" s="31" t="s">
        <v>56</v>
      </c>
      <c r="AK8" s="17" t="s">
        <v>22</v>
      </c>
    </row>
    <row r="9" spans="1:37" s="15" customFormat="1" ht="23.4" x14ac:dyDescent="0.45">
      <c r="J9" s="16"/>
      <c r="K9" s="16"/>
      <c r="L9" s="16"/>
      <c r="M9" s="16"/>
      <c r="N9" s="15" t="s">
        <v>23</v>
      </c>
      <c r="O9" s="15" t="s">
        <v>24</v>
      </c>
      <c r="P9" s="15" t="s">
        <v>24</v>
      </c>
      <c r="Q9" s="18"/>
      <c r="R9" s="16"/>
      <c r="S9" s="15" t="s">
        <v>57</v>
      </c>
      <c r="T9" s="15" t="s">
        <v>23</v>
      </c>
      <c r="U9" s="16" t="s">
        <v>24</v>
      </c>
      <c r="V9" s="16" t="s">
        <v>24</v>
      </c>
      <c r="W9" s="144"/>
      <c r="X9" s="16"/>
      <c r="Y9" s="15" t="s">
        <v>57</v>
      </c>
      <c r="Z9" s="15" t="s">
        <v>23</v>
      </c>
      <c r="AA9" s="15" t="s">
        <v>24</v>
      </c>
      <c r="AB9" s="15" t="s">
        <v>24</v>
      </c>
      <c r="AC9" s="18"/>
      <c r="AD9" s="16"/>
      <c r="AE9" s="15" t="s">
        <v>57</v>
      </c>
      <c r="AF9" s="15" t="s">
        <v>23</v>
      </c>
      <c r="AG9" s="15" t="s">
        <v>24</v>
      </c>
      <c r="AH9" s="15" t="s">
        <v>24</v>
      </c>
      <c r="AI9" s="18"/>
      <c r="AJ9" s="16"/>
      <c r="AK9" s="15" t="s">
        <v>57</v>
      </c>
    </row>
    <row r="10" spans="1:37" s="15" customFormat="1" ht="92.4" thickBot="1" x14ac:dyDescent="1.7">
      <c r="J10" s="16"/>
      <c r="K10" s="16"/>
      <c r="L10" s="16"/>
      <c r="M10" s="16"/>
      <c r="O10" s="59">
        <f>COUNTA(O11:O79)</f>
        <v>27</v>
      </c>
      <c r="P10" s="59">
        <f>COUNTA(P11:P79)</f>
        <v>27</v>
      </c>
      <c r="Q10" s="18"/>
      <c r="R10" s="16"/>
      <c r="U10" s="59">
        <f>COUNTA(U11:U106)</f>
        <v>95</v>
      </c>
      <c r="V10" s="59">
        <f>COUNTA(V11:V106)</f>
        <v>95</v>
      </c>
      <c r="W10" s="16"/>
      <c r="X10" s="16"/>
      <c r="AA10" s="59">
        <f>COUNTA(AA11:AA78)</f>
        <v>42</v>
      </c>
      <c r="AB10" s="59">
        <f>COUNTA(AB11:AB78)</f>
        <v>42</v>
      </c>
      <c r="AG10" s="59">
        <f>COUNTA(AG11:AG135)</f>
        <v>125</v>
      </c>
      <c r="AH10" s="59">
        <f>COUNTA(AH11:AH135)</f>
        <v>125</v>
      </c>
    </row>
    <row r="11" spans="1:37" s="15" customFormat="1" ht="24" thickTop="1" x14ac:dyDescent="0.45">
      <c r="J11" s="16"/>
      <c r="K11" s="16"/>
      <c r="L11" s="16"/>
      <c r="M11" s="16"/>
      <c r="N11" s="33" t="s">
        <v>131</v>
      </c>
      <c r="O11" s="60" t="s">
        <v>133</v>
      </c>
      <c r="P11" s="60" t="s">
        <v>133</v>
      </c>
      <c r="Q11" s="61">
        <v>43123</v>
      </c>
      <c r="R11" s="61">
        <v>43077</v>
      </c>
      <c r="S11" s="62" t="s">
        <v>134</v>
      </c>
      <c r="T11" s="192" t="s">
        <v>317</v>
      </c>
      <c r="U11" s="193" t="s">
        <v>323</v>
      </c>
      <c r="V11" s="194" t="s">
        <v>323</v>
      </c>
      <c r="W11" s="195">
        <v>43280</v>
      </c>
      <c r="X11" s="195">
        <v>43266</v>
      </c>
      <c r="Y11" s="196" t="s">
        <v>176</v>
      </c>
      <c r="Z11" s="135" t="s">
        <v>249</v>
      </c>
      <c r="AA11" s="34">
        <v>296869</v>
      </c>
      <c r="AB11" s="34">
        <v>296869</v>
      </c>
      <c r="AC11" s="64">
        <v>43284</v>
      </c>
      <c r="AD11" s="65"/>
      <c r="AE11" s="213" t="s">
        <v>400</v>
      </c>
      <c r="AF11" s="71" t="s">
        <v>185</v>
      </c>
      <c r="AG11" s="71" t="s">
        <v>633</v>
      </c>
      <c r="AH11" s="71" t="s">
        <v>633</v>
      </c>
      <c r="AI11" s="64">
        <v>43430</v>
      </c>
      <c r="AJ11" s="64">
        <v>43409</v>
      </c>
      <c r="AK11" s="15" t="s">
        <v>176</v>
      </c>
    </row>
    <row r="12" spans="1:37" s="15" customFormat="1" ht="23.4" x14ac:dyDescent="0.45">
      <c r="J12" s="16"/>
      <c r="K12" s="16"/>
      <c r="L12" s="16"/>
      <c r="M12" s="16"/>
      <c r="N12" s="33" t="s">
        <v>131</v>
      </c>
      <c r="O12" s="60" t="s">
        <v>135</v>
      </c>
      <c r="P12" s="60" t="s">
        <v>135</v>
      </c>
      <c r="Q12" s="61">
        <v>43152</v>
      </c>
      <c r="R12" s="61">
        <v>43112</v>
      </c>
      <c r="S12" s="62" t="s">
        <v>134</v>
      </c>
      <c r="T12" s="197" t="s">
        <v>196</v>
      </c>
      <c r="U12" s="39" t="s">
        <v>354</v>
      </c>
      <c r="V12" s="38" t="s">
        <v>354</v>
      </c>
      <c r="W12" s="198">
        <v>43196</v>
      </c>
      <c r="X12" s="198">
        <v>43215</v>
      </c>
      <c r="Y12" s="199" t="s">
        <v>176</v>
      </c>
      <c r="Z12" s="136" t="s">
        <v>249</v>
      </c>
      <c r="AA12" s="25">
        <v>296737</v>
      </c>
      <c r="AB12" s="25">
        <v>296737</v>
      </c>
      <c r="AC12" s="64">
        <v>43291</v>
      </c>
      <c r="AD12" s="65"/>
      <c r="AE12" s="213" t="s">
        <v>400</v>
      </c>
      <c r="AF12" s="71" t="s">
        <v>174</v>
      </c>
      <c r="AG12" s="71" t="s">
        <v>634</v>
      </c>
      <c r="AH12" s="71" t="s">
        <v>634</v>
      </c>
      <c r="AI12" s="64">
        <v>43420</v>
      </c>
      <c r="AJ12" s="64">
        <v>43392</v>
      </c>
      <c r="AK12" s="15" t="s">
        <v>176</v>
      </c>
    </row>
    <row r="13" spans="1:37" s="15" customFormat="1" ht="23.4" x14ac:dyDescent="0.45">
      <c r="J13" s="16"/>
      <c r="K13" s="16"/>
      <c r="L13" s="16"/>
      <c r="M13" s="16"/>
      <c r="N13" s="33" t="s">
        <v>131</v>
      </c>
      <c r="O13" s="39" t="s">
        <v>136</v>
      </c>
      <c r="P13" s="39" t="s">
        <v>136</v>
      </c>
      <c r="Q13" s="61">
        <v>43152</v>
      </c>
      <c r="R13" s="61">
        <v>43112</v>
      </c>
      <c r="S13" s="62" t="s">
        <v>134</v>
      </c>
      <c r="T13" s="197" t="s">
        <v>297</v>
      </c>
      <c r="U13" s="39" t="s">
        <v>335</v>
      </c>
      <c r="V13" s="38" t="s">
        <v>335</v>
      </c>
      <c r="W13" s="198">
        <v>43251</v>
      </c>
      <c r="X13" s="198">
        <v>43231</v>
      </c>
      <c r="Y13" s="199" t="s">
        <v>176</v>
      </c>
      <c r="Z13" s="136" t="s">
        <v>249</v>
      </c>
      <c r="AA13" s="25">
        <v>297268</v>
      </c>
      <c r="AB13" s="25">
        <v>297268</v>
      </c>
      <c r="AC13" s="64">
        <v>43329</v>
      </c>
      <c r="AD13" s="65"/>
      <c r="AE13" s="213" t="s">
        <v>400</v>
      </c>
      <c r="AF13" s="71" t="s">
        <v>174</v>
      </c>
      <c r="AG13" s="71" t="s">
        <v>635</v>
      </c>
      <c r="AH13" s="71" t="s">
        <v>635</v>
      </c>
      <c r="AI13" s="64">
        <v>43420</v>
      </c>
      <c r="AJ13" s="64">
        <v>43392</v>
      </c>
      <c r="AK13" s="15" t="s">
        <v>176</v>
      </c>
    </row>
    <row r="14" spans="1:37" s="15" customFormat="1" ht="23.4" x14ac:dyDescent="0.45">
      <c r="J14" s="16"/>
      <c r="K14" s="16"/>
      <c r="L14" s="16"/>
      <c r="M14" s="16"/>
      <c r="N14" s="33" t="s">
        <v>131</v>
      </c>
      <c r="O14" s="39" t="s">
        <v>137</v>
      </c>
      <c r="P14" s="39" t="s">
        <v>137</v>
      </c>
      <c r="Q14" s="61">
        <v>43152</v>
      </c>
      <c r="R14" s="61">
        <v>43112</v>
      </c>
      <c r="S14" s="62" t="s">
        <v>134</v>
      </c>
      <c r="T14" s="197" t="s">
        <v>297</v>
      </c>
      <c r="U14" s="39" t="s">
        <v>336</v>
      </c>
      <c r="V14" s="38" t="s">
        <v>336</v>
      </c>
      <c r="W14" s="198">
        <v>43251</v>
      </c>
      <c r="X14" s="198">
        <v>43231</v>
      </c>
      <c r="Y14" s="199" t="s">
        <v>176</v>
      </c>
      <c r="Z14" s="136" t="s">
        <v>249</v>
      </c>
      <c r="AA14" s="25">
        <v>296858</v>
      </c>
      <c r="AB14" s="25">
        <v>296858</v>
      </c>
      <c r="AC14" s="64">
        <v>43284</v>
      </c>
      <c r="AD14" s="65"/>
      <c r="AE14" s="213" t="s">
        <v>400</v>
      </c>
      <c r="AF14" s="71" t="s">
        <v>174</v>
      </c>
      <c r="AG14" s="71" t="s">
        <v>636</v>
      </c>
      <c r="AH14" s="71" t="s">
        <v>636</v>
      </c>
      <c r="AI14" s="64">
        <v>43420</v>
      </c>
      <c r="AJ14" s="64">
        <v>43392</v>
      </c>
      <c r="AK14" s="15" t="s">
        <v>176</v>
      </c>
    </row>
    <row r="15" spans="1:37" s="15" customFormat="1" ht="23.4" x14ac:dyDescent="0.45">
      <c r="J15" s="16"/>
      <c r="K15" s="16"/>
      <c r="L15" s="16"/>
      <c r="M15" s="16"/>
      <c r="N15" s="33" t="s">
        <v>149</v>
      </c>
      <c r="O15" s="39" t="s">
        <v>150</v>
      </c>
      <c r="P15" s="39" t="s">
        <v>150</v>
      </c>
      <c r="Q15" s="61">
        <v>43160</v>
      </c>
      <c r="R15" s="61">
        <v>43144</v>
      </c>
      <c r="S15" s="62" t="s">
        <v>55</v>
      </c>
      <c r="T15" s="197" t="s">
        <v>297</v>
      </c>
      <c r="U15" s="39" t="s">
        <v>337</v>
      </c>
      <c r="V15" s="38" t="s">
        <v>337</v>
      </c>
      <c r="W15" s="198">
        <v>43251</v>
      </c>
      <c r="X15" s="198">
        <v>43231</v>
      </c>
      <c r="Y15" s="199" t="s">
        <v>176</v>
      </c>
      <c r="Z15" s="136" t="s">
        <v>249</v>
      </c>
      <c r="AA15" s="33">
        <v>297116</v>
      </c>
      <c r="AB15" s="33">
        <v>297116</v>
      </c>
      <c r="AC15" s="35">
        <v>43329</v>
      </c>
      <c r="AD15" s="65"/>
      <c r="AE15" s="213" t="s">
        <v>400</v>
      </c>
      <c r="AF15" s="71" t="s">
        <v>179</v>
      </c>
      <c r="AG15" s="71" t="s">
        <v>637</v>
      </c>
      <c r="AH15" s="71" t="s">
        <v>637</v>
      </c>
      <c r="AI15" s="64">
        <v>43431</v>
      </c>
      <c r="AJ15" s="64">
        <v>43406</v>
      </c>
      <c r="AK15" s="15" t="s">
        <v>176</v>
      </c>
    </row>
    <row r="16" spans="1:37" s="15" customFormat="1" ht="23.4" x14ac:dyDescent="0.45">
      <c r="J16" s="16"/>
      <c r="K16" s="16"/>
      <c r="L16" s="16"/>
      <c r="M16" s="16"/>
      <c r="N16" s="33" t="s">
        <v>151</v>
      </c>
      <c r="O16" s="33" t="s">
        <v>152</v>
      </c>
      <c r="P16" s="33" t="s">
        <v>152</v>
      </c>
      <c r="Q16" s="35">
        <v>43129</v>
      </c>
      <c r="R16" s="61" t="s">
        <v>153</v>
      </c>
      <c r="S16" s="62" t="s">
        <v>55</v>
      </c>
      <c r="T16" s="197" t="s">
        <v>196</v>
      </c>
      <c r="U16" s="39" t="s">
        <v>341</v>
      </c>
      <c r="V16" s="38" t="s">
        <v>341</v>
      </c>
      <c r="W16" s="198">
        <v>43264</v>
      </c>
      <c r="X16" s="198">
        <v>43245</v>
      </c>
      <c r="Y16" s="199" t="s">
        <v>176</v>
      </c>
      <c r="Z16" s="136" t="s">
        <v>249</v>
      </c>
      <c r="AA16" s="33">
        <v>297126</v>
      </c>
      <c r="AB16" s="33">
        <v>297126</v>
      </c>
      <c r="AC16" s="35">
        <v>43333</v>
      </c>
      <c r="AD16" s="65"/>
      <c r="AE16" s="213" t="s">
        <v>400</v>
      </c>
      <c r="AF16" s="71" t="s">
        <v>179</v>
      </c>
      <c r="AG16" s="71" t="s">
        <v>638</v>
      </c>
      <c r="AH16" s="71" t="s">
        <v>638</v>
      </c>
      <c r="AI16" s="64">
        <v>43431</v>
      </c>
      <c r="AJ16" s="64">
        <v>43406</v>
      </c>
      <c r="AK16" s="15" t="s">
        <v>176</v>
      </c>
    </row>
    <row r="17" spans="8:37" s="15" customFormat="1" ht="23.4" x14ac:dyDescent="0.45">
      <c r="J17" s="16"/>
      <c r="K17" s="16"/>
      <c r="L17" s="16"/>
      <c r="M17" s="16"/>
      <c r="N17" s="33" t="s">
        <v>151</v>
      </c>
      <c r="O17" s="66" t="s">
        <v>154</v>
      </c>
      <c r="P17" s="66" t="s">
        <v>154</v>
      </c>
      <c r="Q17" s="67">
        <v>43129</v>
      </c>
      <c r="R17" s="67" t="s">
        <v>153</v>
      </c>
      <c r="S17" s="68" t="s">
        <v>55</v>
      </c>
      <c r="T17" s="197" t="s">
        <v>196</v>
      </c>
      <c r="U17" s="39" t="s">
        <v>342</v>
      </c>
      <c r="V17" s="38" t="s">
        <v>342</v>
      </c>
      <c r="W17" s="198">
        <v>43264</v>
      </c>
      <c r="X17" s="198">
        <v>43245</v>
      </c>
      <c r="Y17" s="199" t="s">
        <v>176</v>
      </c>
      <c r="Z17" s="136" t="s">
        <v>249</v>
      </c>
      <c r="AA17" s="33">
        <v>297534</v>
      </c>
      <c r="AB17" s="33">
        <v>297534</v>
      </c>
      <c r="AC17" s="35">
        <v>43347</v>
      </c>
      <c r="AD17" s="65"/>
      <c r="AE17" s="213" t="s">
        <v>400</v>
      </c>
      <c r="AF17" s="71" t="s">
        <v>165</v>
      </c>
      <c r="AG17" s="71" t="s">
        <v>639</v>
      </c>
      <c r="AH17" s="71" t="s">
        <v>639</v>
      </c>
      <c r="AI17" s="64">
        <v>43378</v>
      </c>
      <c r="AJ17" s="64">
        <v>43357</v>
      </c>
      <c r="AK17" s="15" t="s">
        <v>176</v>
      </c>
    </row>
    <row r="18" spans="8:37" s="15" customFormat="1" ht="23.4" x14ac:dyDescent="0.45">
      <c r="J18" s="16"/>
      <c r="K18" s="16"/>
      <c r="L18" s="16"/>
      <c r="M18" s="16"/>
      <c r="N18" s="33" t="s">
        <v>151</v>
      </c>
      <c r="O18" s="33" t="s">
        <v>155</v>
      </c>
      <c r="P18" s="33" t="s">
        <v>155</v>
      </c>
      <c r="Q18" s="63">
        <v>43129</v>
      </c>
      <c r="R18" s="63" t="s">
        <v>153</v>
      </c>
      <c r="S18" s="191" t="s">
        <v>55</v>
      </c>
      <c r="T18" s="197" t="s">
        <v>196</v>
      </c>
      <c r="U18" s="39" t="s">
        <v>343</v>
      </c>
      <c r="V18" s="38" t="s">
        <v>343</v>
      </c>
      <c r="W18" s="198">
        <v>43265</v>
      </c>
      <c r="X18" s="198">
        <v>43245</v>
      </c>
      <c r="Y18" s="199" t="s">
        <v>176</v>
      </c>
      <c r="Z18" s="136" t="s">
        <v>249</v>
      </c>
      <c r="AA18" s="33">
        <v>297012</v>
      </c>
      <c r="AB18" s="33">
        <v>297012</v>
      </c>
      <c r="AC18" s="35">
        <v>43328</v>
      </c>
      <c r="AD18" s="65"/>
      <c r="AE18" s="213" t="s">
        <v>398</v>
      </c>
      <c r="AF18" s="71" t="s">
        <v>165</v>
      </c>
      <c r="AG18" s="71" t="s">
        <v>640</v>
      </c>
      <c r="AH18" s="71" t="s">
        <v>640</v>
      </c>
      <c r="AI18" s="64">
        <v>43385</v>
      </c>
      <c r="AJ18" s="64">
        <v>43343</v>
      </c>
      <c r="AK18" s="15" t="s">
        <v>176</v>
      </c>
    </row>
    <row r="19" spans="8:37" s="15" customFormat="1" ht="23.4" x14ac:dyDescent="0.45">
      <c r="J19" s="16"/>
      <c r="K19" s="16"/>
      <c r="L19" s="16"/>
      <c r="M19" s="16"/>
      <c r="N19" s="33" t="s">
        <v>156</v>
      </c>
      <c r="O19" s="33" t="s">
        <v>157</v>
      </c>
      <c r="P19" s="33" t="s">
        <v>157</v>
      </c>
      <c r="Q19" s="63">
        <v>43144</v>
      </c>
      <c r="R19" s="63">
        <v>43112</v>
      </c>
      <c r="S19" s="191" t="s">
        <v>55</v>
      </c>
      <c r="T19" s="197" t="s">
        <v>196</v>
      </c>
      <c r="U19" s="39" t="s">
        <v>344</v>
      </c>
      <c r="V19" s="38" t="s">
        <v>344</v>
      </c>
      <c r="W19" s="198">
        <v>43265</v>
      </c>
      <c r="X19" s="198">
        <v>43245</v>
      </c>
      <c r="Y19" s="199" t="s">
        <v>176</v>
      </c>
      <c r="Z19" s="136" t="s">
        <v>249</v>
      </c>
      <c r="AA19" s="33">
        <v>296842</v>
      </c>
      <c r="AB19" s="33">
        <v>296842</v>
      </c>
      <c r="AC19" s="35">
        <v>43325</v>
      </c>
      <c r="AD19" s="65"/>
      <c r="AE19" s="213" t="s">
        <v>399</v>
      </c>
      <c r="AF19" s="71" t="s">
        <v>165</v>
      </c>
      <c r="AG19" s="71" t="s">
        <v>641</v>
      </c>
      <c r="AH19" s="71" t="s">
        <v>641</v>
      </c>
      <c r="AI19" s="64">
        <v>43378</v>
      </c>
      <c r="AJ19" s="64">
        <v>43357</v>
      </c>
      <c r="AK19" s="15" t="s">
        <v>176</v>
      </c>
    </row>
    <row r="20" spans="8:37" s="15" customFormat="1" ht="23.4" x14ac:dyDescent="0.45">
      <c r="J20" s="16"/>
      <c r="K20" s="16"/>
      <c r="L20" s="16"/>
      <c r="M20" s="16"/>
      <c r="N20" s="33" t="s">
        <v>156</v>
      </c>
      <c r="O20" s="33" t="s">
        <v>158</v>
      </c>
      <c r="P20" s="33" t="s">
        <v>158</v>
      </c>
      <c r="Q20" s="63">
        <v>43144</v>
      </c>
      <c r="R20" s="63">
        <v>43112</v>
      </c>
      <c r="S20" s="191" t="s">
        <v>55</v>
      </c>
      <c r="T20" s="197" t="s">
        <v>196</v>
      </c>
      <c r="U20" s="39" t="s">
        <v>345</v>
      </c>
      <c r="V20" s="38" t="s">
        <v>345</v>
      </c>
      <c r="W20" s="198">
        <v>43263</v>
      </c>
      <c r="X20" s="198">
        <v>43245</v>
      </c>
      <c r="Y20" s="199" t="s">
        <v>176</v>
      </c>
      <c r="Z20" s="136" t="s">
        <v>249</v>
      </c>
      <c r="AA20" s="33">
        <v>297324</v>
      </c>
      <c r="AB20" s="33">
        <v>297324</v>
      </c>
      <c r="AC20" s="35">
        <v>43342</v>
      </c>
      <c r="AD20" s="65"/>
      <c r="AE20" s="213" t="s">
        <v>400</v>
      </c>
      <c r="AF20" s="71" t="s">
        <v>131</v>
      </c>
      <c r="AG20" s="71" t="s">
        <v>656</v>
      </c>
      <c r="AH20" s="71" t="s">
        <v>656</v>
      </c>
      <c r="AI20" s="64">
        <v>43391</v>
      </c>
      <c r="AJ20" s="64">
        <v>43371</v>
      </c>
      <c r="AK20" s="15" t="s">
        <v>134</v>
      </c>
    </row>
    <row r="21" spans="8:37" s="15" customFormat="1" ht="23.4" x14ac:dyDescent="0.45">
      <c r="J21" s="16"/>
      <c r="K21" s="16"/>
      <c r="L21" s="16"/>
      <c r="M21" s="16"/>
      <c r="N21" s="33" t="s">
        <v>156</v>
      </c>
      <c r="O21" s="33" t="s">
        <v>159</v>
      </c>
      <c r="P21" s="33" t="s">
        <v>159</v>
      </c>
      <c r="Q21" s="63">
        <v>43144</v>
      </c>
      <c r="R21" s="63">
        <v>43112</v>
      </c>
      <c r="S21" s="191" t="s">
        <v>55</v>
      </c>
      <c r="T21" s="197" t="s">
        <v>196</v>
      </c>
      <c r="U21" s="39" t="s">
        <v>346</v>
      </c>
      <c r="V21" s="38" t="s">
        <v>346</v>
      </c>
      <c r="W21" s="198">
        <v>43263</v>
      </c>
      <c r="X21" s="198">
        <v>43245</v>
      </c>
      <c r="Y21" s="199" t="s">
        <v>176</v>
      </c>
      <c r="Z21" s="96" t="s">
        <v>249</v>
      </c>
      <c r="AA21" s="33">
        <v>297429</v>
      </c>
      <c r="AB21" s="33">
        <v>297429</v>
      </c>
      <c r="AC21" s="35">
        <v>43367</v>
      </c>
      <c r="AD21" s="65"/>
      <c r="AE21" s="213" t="s">
        <v>400</v>
      </c>
      <c r="AF21" s="71" t="s">
        <v>131</v>
      </c>
      <c r="AG21" s="71" t="s">
        <v>628</v>
      </c>
      <c r="AH21" s="71" t="s">
        <v>628</v>
      </c>
      <c r="AI21" s="64">
        <v>43391</v>
      </c>
      <c r="AJ21" s="64">
        <v>43371</v>
      </c>
      <c r="AK21" s="15" t="s">
        <v>134</v>
      </c>
    </row>
    <row r="22" spans="8:37" s="15" customFormat="1" ht="23.4" x14ac:dyDescent="0.45">
      <c r="J22" s="16"/>
      <c r="K22" s="16"/>
      <c r="L22" s="16"/>
      <c r="M22" s="16"/>
      <c r="N22" s="33" t="s">
        <v>174</v>
      </c>
      <c r="O22" s="33" t="s">
        <v>175</v>
      </c>
      <c r="P22" s="33" t="s">
        <v>175</v>
      </c>
      <c r="Q22" s="35" t="s">
        <v>176</v>
      </c>
      <c r="R22" s="69">
        <v>43147</v>
      </c>
      <c r="S22" s="62" t="s">
        <v>176</v>
      </c>
      <c r="T22" s="197" t="s">
        <v>196</v>
      </c>
      <c r="U22" s="39" t="s">
        <v>347</v>
      </c>
      <c r="V22" s="38" t="s">
        <v>347</v>
      </c>
      <c r="W22" s="198">
        <v>43263</v>
      </c>
      <c r="X22" s="198">
        <v>43245</v>
      </c>
      <c r="Y22" s="199" t="s">
        <v>176</v>
      </c>
      <c r="Z22" s="96" t="s">
        <v>249</v>
      </c>
      <c r="AA22" s="33">
        <v>297259</v>
      </c>
      <c r="AB22" s="33">
        <v>297259</v>
      </c>
      <c r="AC22" s="35">
        <v>43361</v>
      </c>
      <c r="AD22" s="65"/>
      <c r="AE22" s="213" t="s">
        <v>496</v>
      </c>
      <c r="AF22" s="71" t="s">
        <v>131</v>
      </c>
      <c r="AG22" s="71" t="s">
        <v>657</v>
      </c>
      <c r="AH22" s="71" t="s">
        <v>657</v>
      </c>
      <c r="AI22" s="64">
        <v>43384</v>
      </c>
      <c r="AJ22" s="64">
        <v>43364</v>
      </c>
      <c r="AK22" s="15" t="s">
        <v>134</v>
      </c>
    </row>
    <row r="23" spans="8:37" s="15" customFormat="1" ht="23.4" x14ac:dyDescent="0.45">
      <c r="J23" s="16"/>
      <c r="K23" s="16"/>
      <c r="L23" s="16"/>
      <c r="M23" s="16"/>
      <c r="N23" s="33" t="s">
        <v>174</v>
      </c>
      <c r="O23" s="33" t="s">
        <v>177</v>
      </c>
      <c r="P23" s="33" t="s">
        <v>177</v>
      </c>
      <c r="Q23" s="35" t="s">
        <v>176</v>
      </c>
      <c r="R23" s="69">
        <v>43147</v>
      </c>
      <c r="S23" s="62"/>
      <c r="T23" s="197" t="s">
        <v>196</v>
      </c>
      <c r="U23" s="39" t="s">
        <v>348</v>
      </c>
      <c r="V23" s="38" t="s">
        <v>348</v>
      </c>
      <c r="W23" s="198">
        <v>43263</v>
      </c>
      <c r="X23" s="198">
        <v>43245</v>
      </c>
      <c r="Y23" s="199" t="s">
        <v>176</v>
      </c>
      <c r="Z23" s="96" t="s">
        <v>144</v>
      </c>
      <c r="AA23" s="33" t="s">
        <v>501</v>
      </c>
      <c r="AB23" s="33" t="s">
        <v>501</v>
      </c>
      <c r="AC23" s="35">
        <v>43334</v>
      </c>
      <c r="AD23" s="65">
        <v>43308</v>
      </c>
      <c r="AE23" s="25" t="s">
        <v>55</v>
      </c>
      <c r="AF23" s="71" t="s">
        <v>131</v>
      </c>
      <c r="AG23" s="71" t="s">
        <v>658</v>
      </c>
      <c r="AH23" s="71" t="s">
        <v>658</v>
      </c>
      <c r="AI23" s="64">
        <v>43404</v>
      </c>
      <c r="AJ23" s="64">
        <v>43385</v>
      </c>
      <c r="AK23" s="15" t="s">
        <v>134</v>
      </c>
    </row>
    <row r="24" spans="8:37" s="15" customFormat="1" ht="23.4" x14ac:dyDescent="0.45">
      <c r="J24" s="16"/>
      <c r="K24" s="16"/>
      <c r="L24" s="16"/>
      <c r="M24" s="16"/>
      <c r="N24" s="33" t="s">
        <v>178</v>
      </c>
      <c r="O24" s="33">
        <v>295001</v>
      </c>
      <c r="P24" s="33">
        <v>295001</v>
      </c>
      <c r="Q24" s="35" t="s">
        <v>176</v>
      </c>
      <c r="R24" s="69">
        <v>43196</v>
      </c>
      <c r="S24" s="62" t="s">
        <v>176</v>
      </c>
      <c r="T24" s="197" t="s">
        <v>196</v>
      </c>
      <c r="U24" s="39" t="s">
        <v>349</v>
      </c>
      <c r="V24" s="38" t="s">
        <v>349</v>
      </c>
      <c r="W24" s="198">
        <v>43265</v>
      </c>
      <c r="X24" s="198">
        <v>43245</v>
      </c>
      <c r="Y24" s="199" t="s">
        <v>176</v>
      </c>
      <c r="Z24" s="96" t="s">
        <v>144</v>
      </c>
      <c r="AA24" s="33" t="s">
        <v>502</v>
      </c>
      <c r="AB24" s="33" t="s">
        <v>502</v>
      </c>
      <c r="AC24" s="35">
        <v>43335</v>
      </c>
      <c r="AD24" s="65">
        <v>43322</v>
      </c>
      <c r="AE24" s="25" t="s">
        <v>55</v>
      </c>
      <c r="AF24" s="71" t="s">
        <v>131</v>
      </c>
      <c r="AG24" s="71" t="s">
        <v>629</v>
      </c>
      <c r="AH24" s="71" t="s">
        <v>629</v>
      </c>
      <c r="AI24" s="64">
        <v>43404</v>
      </c>
      <c r="AJ24" s="64">
        <v>43385</v>
      </c>
      <c r="AK24" s="15" t="s">
        <v>134</v>
      </c>
    </row>
    <row r="25" spans="8:37" s="15" customFormat="1" ht="23.4" x14ac:dyDescent="0.45">
      <c r="J25" s="16"/>
      <c r="K25" s="16"/>
      <c r="L25" s="16"/>
      <c r="M25" s="16"/>
      <c r="N25" s="33" t="s">
        <v>179</v>
      </c>
      <c r="O25" s="39" t="s">
        <v>180</v>
      </c>
      <c r="P25" s="39" t="s">
        <v>180</v>
      </c>
      <c r="Q25" s="61" t="s">
        <v>176</v>
      </c>
      <c r="R25" s="61">
        <v>43119</v>
      </c>
      <c r="S25" s="62" t="s">
        <v>176</v>
      </c>
      <c r="T25" s="197" t="s">
        <v>196</v>
      </c>
      <c r="U25" s="39" t="s">
        <v>350</v>
      </c>
      <c r="V25" s="38" t="s">
        <v>350</v>
      </c>
      <c r="W25" s="198">
        <v>43265</v>
      </c>
      <c r="X25" s="198">
        <v>43245</v>
      </c>
      <c r="Y25" s="199" t="s">
        <v>176</v>
      </c>
      <c r="Z25" s="136" t="s">
        <v>146</v>
      </c>
      <c r="AA25" s="33" t="s">
        <v>503</v>
      </c>
      <c r="AB25" s="33" t="s">
        <v>503</v>
      </c>
      <c r="AC25" s="35">
        <v>43369</v>
      </c>
      <c r="AD25" s="65">
        <v>43350</v>
      </c>
      <c r="AE25" s="25" t="s">
        <v>55</v>
      </c>
      <c r="AF25" s="71" t="s">
        <v>131</v>
      </c>
      <c r="AG25" s="71" t="s">
        <v>659</v>
      </c>
      <c r="AH25" s="71" t="s">
        <v>659</v>
      </c>
      <c r="AI25" s="64">
        <v>43403</v>
      </c>
      <c r="AJ25" s="64">
        <v>43385</v>
      </c>
      <c r="AK25" s="15" t="s">
        <v>134</v>
      </c>
    </row>
    <row r="26" spans="8:37" s="15" customFormat="1" ht="23.4" x14ac:dyDescent="0.45">
      <c r="J26" s="16"/>
      <c r="K26" s="16"/>
      <c r="L26" s="16"/>
      <c r="M26" s="16"/>
      <c r="N26" s="33" t="s">
        <v>165</v>
      </c>
      <c r="O26" s="70" t="s">
        <v>167</v>
      </c>
      <c r="P26" s="70" t="s">
        <v>167</v>
      </c>
      <c r="Q26" s="35" t="s">
        <v>176</v>
      </c>
      <c r="R26" s="63">
        <v>43112</v>
      </c>
      <c r="S26" s="62" t="s">
        <v>176</v>
      </c>
      <c r="T26" s="197" t="s">
        <v>196</v>
      </c>
      <c r="U26" s="39" t="s">
        <v>351</v>
      </c>
      <c r="V26" s="38" t="s">
        <v>351</v>
      </c>
      <c r="W26" s="198">
        <v>43265</v>
      </c>
      <c r="X26" s="198">
        <v>43245</v>
      </c>
      <c r="Y26" s="199" t="s">
        <v>176</v>
      </c>
      <c r="Z26" s="96" t="s">
        <v>146</v>
      </c>
      <c r="AA26" s="33" t="s">
        <v>504</v>
      </c>
      <c r="AB26" s="33" t="s">
        <v>504</v>
      </c>
      <c r="AC26" s="35">
        <v>43370</v>
      </c>
      <c r="AD26" s="65">
        <v>43350</v>
      </c>
      <c r="AE26" s="35" t="s">
        <v>55</v>
      </c>
      <c r="AF26" s="71" t="s">
        <v>131</v>
      </c>
      <c r="AG26" s="71" t="s">
        <v>660</v>
      </c>
      <c r="AH26" s="71" t="s">
        <v>660</v>
      </c>
      <c r="AI26" s="64">
        <v>43403</v>
      </c>
      <c r="AJ26" s="64">
        <v>43385</v>
      </c>
      <c r="AK26" s="15" t="s">
        <v>134</v>
      </c>
    </row>
    <row r="27" spans="8:37" s="15" customFormat="1" ht="23.4" x14ac:dyDescent="0.45">
      <c r="J27" s="16"/>
      <c r="K27" s="16"/>
      <c r="L27" s="16"/>
      <c r="M27" s="16"/>
      <c r="N27" s="33" t="s">
        <v>165</v>
      </c>
      <c r="O27" s="70" t="s">
        <v>168</v>
      </c>
      <c r="P27" s="70" t="s">
        <v>168</v>
      </c>
      <c r="Q27" s="35" t="s">
        <v>176</v>
      </c>
      <c r="R27" s="63">
        <v>43119</v>
      </c>
      <c r="S27" s="62" t="s">
        <v>176</v>
      </c>
      <c r="T27" s="197" t="s">
        <v>196</v>
      </c>
      <c r="U27" s="39" t="s">
        <v>352</v>
      </c>
      <c r="V27" s="38" t="s">
        <v>352</v>
      </c>
      <c r="W27" s="198">
        <v>43265</v>
      </c>
      <c r="X27" s="198">
        <v>43245</v>
      </c>
      <c r="Y27" s="199" t="s">
        <v>176</v>
      </c>
      <c r="Z27" s="96" t="s">
        <v>146</v>
      </c>
      <c r="AA27" s="33" t="s">
        <v>505</v>
      </c>
      <c r="AB27" s="33" t="s">
        <v>505</v>
      </c>
      <c r="AC27" s="35">
        <v>43371</v>
      </c>
      <c r="AD27" s="65">
        <v>43350</v>
      </c>
      <c r="AE27" s="25" t="s">
        <v>55</v>
      </c>
      <c r="AF27" s="71" t="s">
        <v>131</v>
      </c>
      <c r="AG27" s="71" t="s">
        <v>661</v>
      </c>
      <c r="AH27" s="71" t="s">
        <v>661</v>
      </c>
      <c r="AI27" s="64">
        <v>43403</v>
      </c>
      <c r="AJ27" s="64">
        <v>43385</v>
      </c>
      <c r="AK27" s="15" t="s">
        <v>134</v>
      </c>
    </row>
    <row r="28" spans="8:37" s="15" customFormat="1" ht="23.4" x14ac:dyDescent="0.45">
      <c r="J28" s="16"/>
      <c r="K28" s="16"/>
      <c r="L28" s="16"/>
      <c r="M28" s="16"/>
      <c r="N28" s="33" t="s">
        <v>165</v>
      </c>
      <c r="O28" s="70" t="s">
        <v>181</v>
      </c>
      <c r="P28" s="70" t="s">
        <v>181</v>
      </c>
      <c r="Q28" s="35" t="s">
        <v>176</v>
      </c>
      <c r="R28" s="63">
        <v>43154</v>
      </c>
      <c r="S28" s="62" t="s">
        <v>176</v>
      </c>
      <c r="T28" s="197" t="s">
        <v>196</v>
      </c>
      <c r="U28" s="39" t="s">
        <v>353</v>
      </c>
      <c r="V28" s="38" t="s">
        <v>353</v>
      </c>
      <c r="W28" s="198">
        <v>43264</v>
      </c>
      <c r="X28" s="198">
        <v>43245</v>
      </c>
      <c r="Y28" s="199" t="s">
        <v>176</v>
      </c>
      <c r="Z28" s="96" t="s">
        <v>160</v>
      </c>
      <c r="AA28" s="33" t="s">
        <v>510</v>
      </c>
      <c r="AB28" s="33" t="s">
        <v>510</v>
      </c>
      <c r="AC28" s="35">
        <v>43315</v>
      </c>
      <c r="AD28" s="65">
        <v>43294</v>
      </c>
      <c r="AE28" s="25" t="s">
        <v>55</v>
      </c>
      <c r="AF28" s="71" t="s">
        <v>130</v>
      </c>
      <c r="AG28" s="71" t="s">
        <v>662</v>
      </c>
      <c r="AH28" s="71" t="s">
        <v>662</v>
      </c>
      <c r="AI28" s="64">
        <v>43382</v>
      </c>
      <c r="AJ28" s="64">
        <v>43357</v>
      </c>
      <c r="AK28" s="15" t="s">
        <v>134</v>
      </c>
    </row>
    <row r="29" spans="8:37" s="15" customFormat="1" ht="23.4" x14ac:dyDescent="0.45">
      <c r="J29" s="16"/>
      <c r="K29" s="16"/>
      <c r="L29" s="16"/>
      <c r="M29" s="16"/>
      <c r="N29" s="33" t="s">
        <v>165</v>
      </c>
      <c r="O29" s="70" t="s">
        <v>182</v>
      </c>
      <c r="P29" s="70" t="s">
        <v>182</v>
      </c>
      <c r="Q29" s="35" t="s">
        <v>176</v>
      </c>
      <c r="R29" s="63">
        <v>43154</v>
      </c>
      <c r="S29" s="62"/>
      <c r="T29" s="197" t="s">
        <v>297</v>
      </c>
      <c r="U29" s="39" t="s">
        <v>338</v>
      </c>
      <c r="V29" s="38" t="s">
        <v>338</v>
      </c>
      <c r="W29" s="198">
        <v>43277</v>
      </c>
      <c r="X29" s="198">
        <v>43252</v>
      </c>
      <c r="Y29" s="199" t="s">
        <v>176</v>
      </c>
      <c r="Z29" s="96" t="s">
        <v>160</v>
      </c>
      <c r="AA29" s="33" t="s">
        <v>511</v>
      </c>
      <c r="AB29" s="33" t="s">
        <v>511</v>
      </c>
      <c r="AC29" s="35">
        <v>43329</v>
      </c>
      <c r="AD29" s="65">
        <v>43315</v>
      </c>
      <c r="AE29" s="25" t="s">
        <v>55</v>
      </c>
      <c r="AF29" s="71" t="s">
        <v>300</v>
      </c>
      <c r="AG29" s="71" t="s">
        <v>663</v>
      </c>
      <c r="AH29" s="71" t="s">
        <v>663</v>
      </c>
      <c r="AI29" s="64">
        <v>43419</v>
      </c>
      <c r="AJ29" s="64">
        <v>43406</v>
      </c>
      <c r="AK29" s="15" t="s">
        <v>134</v>
      </c>
    </row>
    <row r="30" spans="8:37" s="15" customFormat="1" ht="23.4" x14ac:dyDescent="0.45">
      <c r="J30" s="16"/>
      <c r="K30" s="16"/>
      <c r="L30" s="16"/>
      <c r="M30" s="16"/>
      <c r="N30" s="33" t="s">
        <v>186</v>
      </c>
      <c r="O30" s="70" t="s">
        <v>194</v>
      </c>
      <c r="P30" s="70" t="s">
        <v>194</v>
      </c>
      <c r="Q30" s="35">
        <v>43133</v>
      </c>
      <c r="R30" s="63">
        <v>43112</v>
      </c>
      <c r="S30" s="62" t="s">
        <v>199</v>
      </c>
      <c r="T30" s="197" t="s">
        <v>297</v>
      </c>
      <c r="U30" s="39" t="s">
        <v>339</v>
      </c>
      <c r="V30" s="38" t="s">
        <v>339</v>
      </c>
      <c r="W30" s="198">
        <v>43277</v>
      </c>
      <c r="X30" s="198">
        <v>43252</v>
      </c>
      <c r="Y30" s="199" t="s">
        <v>176</v>
      </c>
      <c r="Z30" s="96" t="s">
        <v>302</v>
      </c>
      <c r="AA30" s="33" t="s">
        <v>512</v>
      </c>
      <c r="AB30" s="33" t="s">
        <v>512</v>
      </c>
      <c r="AC30" s="35">
        <v>43293</v>
      </c>
      <c r="AD30" s="65">
        <v>43273</v>
      </c>
      <c r="AE30" s="25" t="s">
        <v>55</v>
      </c>
      <c r="AF30" s="96" t="s">
        <v>146</v>
      </c>
      <c r="AG30" s="25" t="s">
        <v>666</v>
      </c>
      <c r="AH30" s="25" t="s">
        <v>666</v>
      </c>
      <c r="AI30" s="24">
        <v>43417</v>
      </c>
      <c r="AJ30" s="24">
        <v>43388</v>
      </c>
      <c r="AK30" s="25" t="s">
        <v>55</v>
      </c>
    </row>
    <row r="31" spans="8:37" s="15" customFormat="1" ht="23.4" x14ac:dyDescent="0.45">
      <c r="J31" s="16"/>
      <c r="K31" s="16"/>
      <c r="L31" s="16"/>
      <c r="M31" s="16"/>
      <c r="N31" s="33" t="s">
        <v>192</v>
      </c>
      <c r="O31" s="70" t="s">
        <v>200</v>
      </c>
      <c r="P31" s="70" t="s">
        <v>200</v>
      </c>
      <c r="Q31" s="35">
        <v>43130</v>
      </c>
      <c r="R31" s="63">
        <v>43112</v>
      </c>
      <c r="S31" s="62" t="s">
        <v>201</v>
      </c>
      <c r="T31" s="197" t="s">
        <v>143</v>
      </c>
      <c r="U31" s="38" t="s">
        <v>356</v>
      </c>
      <c r="V31" s="38" t="s">
        <v>356</v>
      </c>
      <c r="W31" s="198">
        <v>43272</v>
      </c>
      <c r="X31" s="198">
        <v>43252</v>
      </c>
      <c r="Y31" s="199"/>
      <c r="Z31" s="96" t="s">
        <v>302</v>
      </c>
      <c r="AA31" s="33" t="s">
        <v>513</v>
      </c>
      <c r="AB31" s="33" t="s">
        <v>513</v>
      </c>
      <c r="AC31" s="35">
        <v>43293</v>
      </c>
      <c r="AD31" s="65">
        <v>43273</v>
      </c>
      <c r="AE31" s="25" t="s">
        <v>55</v>
      </c>
      <c r="AF31" s="96" t="s">
        <v>146</v>
      </c>
      <c r="AG31" s="25" t="s">
        <v>667</v>
      </c>
      <c r="AH31" s="25" t="s">
        <v>667</v>
      </c>
      <c r="AI31" s="24">
        <v>43418</v>
      </c>
      <c r="AJ31" s="24">
        <v>43388</v>
      </c>
      <c r="AK31" s="25" t="s">
        <v>55</v>
      </c>
    </row>
    <row r="32" spans="8:37" s="15" customFormat="1" ht="23.4" x14ac:dyDescent="0.45">
      <c r="H32" s="16"/>
      <c r="I32" s="16"/>
      <c r="J32" s="16"/>
      <c r="K32" s="16"/>
      <c r="L32" s="16"/>
      <c r="M32" s="16"/>
      <c r="N32" s="33" t="s">
        <v>230</v>
      </c>
      <c r="O32" s="70" t="s">
        <v>239</v>
      </c>
      <c r="P32" s="70" t="s">
        <v>239</v>
      </c>
      <c r="Q32" s="35" t="s">
        <v>240</v>
      </c>
      <c r="R32" s="63">
        <v>43063</v>
      </c>
      <c r="S32" s="62" t="s">
        <v>241</v>
      </c>
      <c r="T32" s="197" t="s">
        <v>292</v>
      </c>
      <c r="U32" s="38" t="s">
        <v>365</v>
      </c>
      <c r="V32" s="38" t="s">
        <v>365</v>
      </c>
      <c r="W32" s="198">
        <v>43200</v>
      </c>
      <c r="X32" s="198">
        <v>43161</v>
      </c>
      <c r="Y32" s="199" t="s">
        <v>134</v>
      </c>
      <c r="Z32" s="96" t="s">
        <v>302</v>
      </c>
      <c r="AA32" s="33" t="s">
        <v>514</v>
      </c>
      <c r="AB32" s="33" t="s">
        <v>514</v>
      </c>
      <c r="AC32" s="35">
        <v>43314</v>
      </c>
      <c r="AD32" s="65">
        <v>43301</v>
      </c>
      <c r="AE32" s="25" t="s">
        <v>55</v>
      </c>
      <c r="AF32" s="96" t="s">
        <v>144</v>
      </c>
      <c r="AG32" s="25" t="s">
        <v>632</v>
      </c>
      <c r="AH32" s="25" t="s">
        <v>632</v>
      </c>
      <c r="AI32" s="24">
        <v>43419</v>
      </c>
      <c r="AJ32" s="24">
        <v>43388</v>
      </c>
      <c r="AK32" s="25" t="s">
        <v>55</v>
      </c>
    </row>
    <row r="33" spans="8:38" s="15" customFormat="1" ht="23.4" x14ac:dyDescent="0.45">
      <c r="H33" s="16"/>
      <c r="I33" s="16"/>
      <c r="J33" s="16"/>
      <c r="K33" s="16"/>
      <c r="L33" s="16"/>
      <c r="M33" s="16"/>
      <c r="N33" s="33" t="s">
        <v>231</v>
      </c>
      <c r="O33" s="70" t="s">
        <v>242</v>
      </c>
      <c r="P33" s="70" t="s">
        <v>242</v>
      </c>
      <c r="Q33" s="35" t="s">
        <v>240</v>
      </c>
      <c r="R33" s="63">
        <v>43112</v>
      </c>
      <c r="S33" s="62" t="s">
        <v>241</v>
      </c>
      <c r="T33" s="197" t="s">
        <v>292</v>
      </c>
      <c r="U33" s="38" t="s">
        <v>366</v>
      </c>
      <c r="V33" s="38" t="s">
        <v>366</v>
      </c>
      <c r="W33" s="198">
        <v>43201</v>
      </c>
      <c r="X33" s="198">
        <v>43168</v>
      </c>
      <c r="Y33" s="199" t="s">
        <v>134</v>
      </c>
      <c r="Z33" s="96" t="s">
        <v>302</v>
      </c>
      <c r="AA33" s="33" t="s">
        <v>515</v>
      </c>
      <c r="AB33" s="33" t="s">
        <v>515</v>
      </c>
      <c r="AC33" s="35">
        <v>43314</v>
      </c>
      <c r="AD33" s="65">
        <v>43301</v>
      </c>
      <c r="AE33" s="25" t="s">
        <v>55</v>
      </c>
      <c r="AF33" s="96" t="s">
        <v>299</v>
      </c>
      <c r="AG33" s="25" t="s">
        <v>696</v>
      </c>
      <c r="AH33" s="25" t="s">
        <v>696</v>
      </c>
      <c r="AI33" s="24">
        <v>43403</v>
      </c>
      <c r="AJ33" s="24">
        <v>43385</v>
      </c>
      <c r="AK33" s="25" t="s">
        <v>57</v>
      </c>
      <c r="AL33" s="96"/>
    </row>
    <row r="34" spans="8:38" s="15" customFormat="1" ht="23.4" x14ac:dyDescent="0.45">
      <c r="H34" s="16"/>
      <c r="I34" s="16"/>
      <c r="J34" s="16"/>
      <c r="K34" s="16"/>
      <c r="L34" s="16"/>
      <c r="M34" s="16"/>
      <c r="N34" s="33" t="s">
        <v>231</v>
      </c>
      <c r="O34" s="70" t="s">
        <v>243</v>
      </c>
      <c r="P34" s="70" t="s">
        <v>243</v>
      </c>
      <c r="Q34" s="35" t="s">
        <v>240</v>
      </c>
      <c r="R34" s="63">
        <v>43112</v>
      </c>
      <c r="S34" s="62" t="s">
        <v>241</v>
      </c>
      <c r="T34" s="197" t="s">
        <v>178</v>
      </c>
      <c r="U34" s="38" t="s">
        <v>383</v>
      </c>
      <c r="V34" s="38" t="s">
        <v>383</v>
      </c>
      <c r="W34" s="198">
        <v>43223</v>
      </c>
      <c r="X34" s="198">
        <v>43196</v>
      </c>
      <c r="Y34" s="199" t="s">
        <v>176</v>
      </c>
      <c r="Z34" s="96" t="s">
        <v>302</v>
      </c>
      <c r="AA34" s="33" t="s">
        <v>516</v>
      </c>
      <c r="AB34" s="33" t="s">
        <v>516</v>
      </c>
      <c r="AC34" s="35">
        <v>43364</v>
      </c>
      <c r="AD34" s="65">
        <v>43336</v>
      </c>
      <c r="AE34" s="25" t="s">
        <v>55</v>
      </c>
      <c r="AF34" s="96" t="s">
        <v>299</v>
      </c>
      <c r="AG34" s="25" t="s">
        <v>683</v>
      </c>
      <c r="AH34" s="25" t="s">
        <v>683</v>
      </c>
      <c r="AI34" s="24">
        <v>43403</v>
      </c>
      <c r="AJ34" s="24">
        <v>43385</v>
      </c>
      <c r="AK34" s="25" t="s">
        <v>57</v>
      </c>
      <c r="AL34" s="96"/>
    </row>
    <row r="35" spans="8:38" s="15" customFormat="1" ht="23.4" x14ac:dyDescent="0.45">
      <c r="H35" s="16"/>
      <c r="I35" s="16"/>
      <c r="J35" s="16"/>
      <c r="K35" s="16"/>
      <c r="L35" s="16"/>
      <c r="M35" s="16"/>
      <c r="N35" s="33" t="s">
        <v>232</v>
      </c>
      <c r="O35" s="70" t="s">
        <v>244</v>
      </c>
      <c r="P35" s="70" t="s">
        <v>244</v>
      </c>
      <c r="Q35" s="35" t="s">
        <v>240</v>
      </c>
      <c r="R35" s="63">
        <v>43056</v>
      </c>
      <c r="S35" s="62" t="s">
        <v>241</v>
      </c>
      <c r="T35" s="197" t="s">
        <v>178</v>
      </c>
      <c r="U35" s="38" t="s">
        <v>384</v>
      </c>
      <c r="V35" s="38" t="s">
        <v>384</v>
      </c>
      <c r="W35" s="198">
        <v>43224</v>
      </c>
      <c r="X35" s="198">
        <v>43196</v>
      </c>
      <c r="Y35" s="199" t="s">
        <v>176</v>
      </c>
      <c r="Z35" s="96" t="s">
        <v>163</v>
      </c>
      <c r="AA35" s="25" t="s">
        <v>517</v>
      </c>
      <c r="AB35" s="25" t="s">
        <v>517</v>
      </c>
      <c r="AC35" s="35">
        <v>43342</v>
      </c>
      <c r="AD35" s="65">
        <v>43329</v>
      </c>
      <c r="AE35" s="25" t="s">
        <v>55</v>
      </c>
      <c r="AF35" s="96" t="s">
        <v>299</v>
      </c>
      <c r="AG35" s="25" t="s">
        <v>697</v>
      </c>
      <c r="AH35" s="25" t="s">
        <v>697</v>
      </c>
      <c r="AI35" s="24">
        <v>43403</v>
      </c>
      <c r="AJ35" s="24">
        <v>43385</v>
      </c>
      <c r="AK35" s="25" t="s">
        <v>57</v>
      </c>
      <c r="AL35" s="96"/>
    </row>
    <row r="36" spans="8:38" s="15" customFormat="1" ht="23.4" x14ac:dyDescent="0.45">
      <c r="H36" s="16"/>
      <c r="I36" s="16"/>
      <c r="J36" s="16"/>
      <c r="K36" s="16"/>
      <c r="L36" s="16"/>
      <c r="M36" s="16"/>
      <c r="N36" s="33" t="s">
        <v>249</v>
      </c>
      <c r="O36" s="70">
        <v>296176</v>
      </c>
      <c r="P36" s="70">
        <v>296176</v>
      </c>
      <c r="Q36" s="35">
        <v>43185</v>
      </c>
      <c r="R36" s="63">
        <v>43161</v>
      </c>
      <c r="S36" s="62"/>
      <c r="T36" s="197" t="s">
        <v>179</v>
      </c>
      <c r="U36" s="38" t="s">
        <v>385</v>
      </c>
      <c r="V36" s="38" t="s">
        <v>385</v>
      </c>
      <c r="W36" s="198">
        <v>43255</v>
      </c>
      <c r="X36" s="198">
        <v>43229</v>
      </c>
      <c r="Y36" s="199" t="s">
        <v>176</v>
      </c>
      <c r="Z36" s="96" t="s">
        <v>164</v>
      </c>
      <c r="AA36" s="25" t="s">
        <v>518</v>
      </c>
      <c r="AB36" s="25" t="s">
        <v>518</v>
      </c>
      <c r="AC36" s="35">
        <v>43325</v>
      </c>
      <c r="AD36" s="65">
        <v>43301</v>
      </c>
      <c r="AE36" s="25" t="s">
        <v>55</v>
      </c>
      <c r="AF36" s="96" t="s">
        <v>299</v>
      </c>
      <c r="AG36" s="25" t="s">
        <v>684</v>
      </c>
      <c r="AH36" s="25" t="s">
        <v>684</v>
      </c>
      <c r="AI36" s="24">
        <v>43403</v>
      </c>
      <c r="AJ36" s="24">
        <v>43385</v>
      </c>
      <c r="AK36" s="25" t="s">
        <v>57</v>
      </c>
      <c r="AL36" s="96"/>
    </row>
    <row r="37" spans="8:38" s="15" customFormat="1" ht="23.4" x14ac:dyDescent="0.45">
      <c r="H37" s="16"/>
      <c r="I37" s="16"/>
      <c r="J37" s="16"/>
      <c r="K37" s="16"/>
      <c r="L37" s="16"/>
      <c r="M37" s="16"/>
      <c r="N37" s="33" t="s">
        <v>249</v>
      </c>
      <c r="O37" s="70">
        <v>296195</v>
      </c>
      <c r="P37" s="70">
        <v>296195</v>
      </c>
      <c r="Q37" s="35">
        <v>43185</v>
      </c>
      <c r="R37" s="63">
        <v>43161</v>
      </c>
      <c r="S37" s="62"/>
      <c r="T37" s="197" t="s">
        <v>160</v>
      </c>
      <c r="U37" s="38" t="s">
        <v>392</v>
      </c>
      <c r="V37" s="38" t="s">
        <v>392</v>
      </c>
      <c r="W37" s="198">
        <v>43264</v>
      </c>
      <c r="X37" s="198">
        <v>43245</v>
      </c>
      <c r="Y37" s="199" t="s">
        <v>176</v>
      </c>
      <c r="Z37" s="96" t="s">
        <v>178</v>
      </c>
      <c r="AA37" s="25" t="s">
        <v>523</v>
      </c>
      <c r="AB37" s="25" t="s">
        <v>523</v>
      </c>
      <c r="AC37" s="35">
        <v>43336</v>
      </c>
      <c r="AD37" s="65">
        <v>43308</v>
      </c>
      <c r="AE37" s="25" t="s">
        <v>176</v>
      </c>
      <c r="AF37" s="96" t="s">
        <v>299</v>
      </c>
      <c r="AG37" s="25" t="s">
        <v>698</v>
      </c>
      <c r="AH37" s="25" t="s">
        <v>698</v>
      </c>
      <c r="AI37" s="24">
        <v>43403</v>
      </c>
      <c r="AJ37" s="24">
        <v>43385</v>
      </c>
      <c r="AK37" s="25" t="s">
        <v>57</v>
      </c>
      <c r="AL37" s="96"/>
    </row>
    <row r="38" spans="8:38" s="15" customFormat="1" ht="23.4" x14ac:dyDescent="0.45">
      <c r="H38" s="16"/>
      <c r="I38" s="16"/>
      <c r="J38" s="16"/>
      <c r="K38" s="16"/>
      <c r="L38" s="16"/>
      <c r="M38" s="16"/>
      <c r="N38" s="33"/>
      <c r="O38" s="70"/>
      <c r="P38" s="70"/>
      <c r="Q38" s="35"/>
      <c r="R38" s="63"/>
      <c r="S38" s="62"/>
      <c r="T38" s="197" t="s">
        <v>160</v>
      </c>
      <c r="U38" s="38" t="s">
        <v>393</v>
      </c>
      <c r="V38" s="38" t="s">
        <v>393</v>
      </c>
      <c r="W38" s="198">
        <v>43264</v>
      </c>
      <c r="X38" s="198">
        <v>43245</v>
      </c>
      <c r="Y38" s="199" t="s">
        <v>176</v>
      </c>
      <c r="Z38" s="96" t="s">
        <v>178</v>
      </c>
      <c r="AA38" s="25" t="s">
        <v>524</v>
      </c>
      <c r="AB38" s="25" t="s">
        <v>524</v>
      </c>
      <c r="AC38" s="35">
        <v>43364</v>
      </c>
      <c r="AD38" s="65">
        <v>43336</v>
      </c>
      <c r="AE38" s="25" t="s">
        <v>176</v>
      </c>
      <c r="AF38" s="96" t="s">
        <v>299</v>
      </c>
      <c r="AG38" s="25" t="s">
        <v>699</v>
      </c>
      <c r="AH38" s="25" t="s">
        <v>699</v>
      </c>
      <c r="AI38" s="24">
        <v>43419</v>
      </c>
      <c r="AJ38" s="24">
        <v>43406</v>
      </c>
      <c r="AK38" s="25" t="s">
        <v>57</v>
      </c>
      <c r="AL38" s="96"/>
    </row>
    <row r="39" spans="8:38" s="15" customFormat="1" ht="23.4" x14ac:dyDescent="0.45">
      <c r="H39" s="16"/>
      <c r="I39" s="16"/>
      <c r="J39" s="16"/>
      <c r="K39" s="16"/>
      <c r="L39" s="16"/>
      <c r="M39" s="16"/>
      <c r="N39" s="33"/>
      <c r="O39" s="70"/>
      <c r="P39" s="70"/>
      <c r="Q39" s="35"/>
      <c r="R39" s="63"/>
      <c r="S39" s="62"/>
      <c r="T39" s="197" t="s">
        <v>164</v>
      </c>
      <c r="U39" s="38" t="s">
        <v>391</v>
      </c>
      <c r="V39" s="38" t="s">
        <v>391</v>
      </c>
      <c r="W39" s="198">
        <v>43195</v>
      </c>
      <c r="X39" s="198">
        <v>43182</v>
      </c>
      <c r="Y39" s="199" t="s">
        <v>176</v>
      </c>
      <c r="Z39" s="96" t="s">
        <v>179</v>
      </c>
      <c r="AA39" s="25" t="s">
        <v>525</v>
      </c>
      <c r="AB39" s="25" t="s">
        <v>525</v>
      </c>
      <c r="AC39" s="35">
        <v>43329</v>
      </c>
      <c r="AD39" s="65">
        <v>43306</v>
      </c>
      <c r="AE39" s="25" t="s">
        <v>176</v>
      </c>
      <c r="AF39" s="96" t="s">
        <v>325</v>
      </c>
      <c r="AG39" s="25" t="s">
        <v>685</v>
      </c>
      <c r="AH39" s="25" t="s">
        <v>685</v>
      </c>
      <c r="AI39" s="24">
        <v>43404</v>
      </c>
      <c r="AJ39" s="24">
        <v>43399</v>
      </c>
      <c r="AK39" s="25" t="s">
        <v>57</v>
      </c>
      <c r="AL39" s="96"/>
    </row>
    <row r="40" spans="8:38" s="15" customFormat="1" ht="23.4" x14ac:dyDescent="0.45">
      <c r="H40" s="16"/>
      <c r="I40" s="16"/>
      <c r="J40" s="16"/>
      <c r="K40" s="16"/>
      <c r="L40" s="16"/>
      <c r="M40" s="16"/>
      <c r="N40" s="33"/>
      <c r="O40" s="70"/>
      <c r="P40" s="70"/>
      <c r="Q40" s="35"/>
      <c r="R40" s="63"/>
      <c r="S40" s="62"/>
      <c r="T40" s="197" t="s">
        <v>163</v>
      </c>
      <c r="U40" s="38" t="s">
        <v>394</v>
      </c>
      <c r="V40" s="38" t="s">
        <v>394</v>
      </c>
      <c r="W40" s="198">
        <v>43279</v>
      </c>
      <c r="X40" s="198">
        <v>43266</v>
      </c>
      <c r="Y40" s="199" t="s">
        <v>176</v>
      </c>
      <c r="Z40" s="96" t="s">
        <v>165</v>
      </c>
      <c r="AA40" s="25" t="s">
        <v>499</v>
      </c>
      <c r="AB40" s="25" t="s">
        <v>499</v>
      </c>
      <c r="AC40" s="35">
        <v>43339</v>
      </c>
      <c r="AD40" s="65">
        <v>43315</v>
      </c>
      <c r="AE40" s="25" t="s">
        <v>176</v>
      </c>
      <c r="AF40" s="96" t="s">
        <v>297</v>
      </c>
      <c r="AG40" s="25" t="s">
        <v>688</v>
      </c>
      <c r="AH40" s="25" t="s">
        <v>688</v>
      </c>
      <c r="AI40" s="24">
        <v>43391</v>
      </c>
      <c r="AJ40" s="24">
        <v>43364</v>
      </c>
      <c r="AK40" s="25" t="s">
        <v>176</v>
      </c>
      <c r="AL40" s="96"/>
    </row>
    <row r="41" spans="8:38" s="15" customFormat="1" ht="23.4" x14ac:dyDescent="0.45">
      <c r="H41" s="16"/>
      <c r="I41" s="16"/>
      <c r="J41" s="16"/>
      <c r="K41" s="16"/>
      <c r="L41" s="16"/>
      <c r="M41" s="16"/>
      <c r="N41" s="33"/>
      <c r="O41" s="70"/>
      <c r="P41" s="70"/>
      <c r="Q41" s="35"/>
      <c r="R41" s="63"/>
      <c r="S41" s="62"/>
      <c r="T41" s="197" t="s">
        <v>163</v>
      </c>
      <c r="U41" s="38" t="s">
        <v>395</v>
      </c>
      <c r="V41" s="38" t="s">
        <v>395</v>
      </c>
      <c r="W41" s="198">
        <v>43279</v>
      </c>
      <c r="X41" s="198">
        <v>43266</v>
      </c>
      <c r="Y41" s="199" t="s">
        <v>176</v>
      </c>
      <c r="Z41" s="96" t="s">
        <v>165</v>
      </c>
      <c r="AA41" s="25" t="s">
        <v>526</v>
      </c>
      <c r="AB41" s="25" t="s">
        <v>526</v>
      </c>
      <c r="AC41" s="35">
        <v>43368</v>
      </c>
      <c r="AD41" s="35">
        <v>43343</v>
      </c>
      <c r="AE41" s="25" t="s">
        <v>176</v>
      </c>
      <c r="AF41" s="96" t="s">
        <v>297</v>
      </c>
      <c r="AG41" s="25" t="s">
        <v>689</v>
      </c>
      <c r="AH41" s="25" t="s">
        <v>689</v>
      </c>
      <c r="AI41" s="24">
        <v>43412</v>
      </c>
      <c r="AJ41" s="24">
        <v>43399</v>
      </c>
      <c r="AK41" s="25" t="s">
        <v>176</v>
      </c>
      <c r="AL41" s="96"/>
    </row>
    <row r="42" spans="8:38" s="15" customFormat="1" ht="23.4" x14ac:dyDescent="0.45">
      <c r="H42" s="16"/>
      <c r="I42" s="16"/>
      <c r="J42" s="16"/>
      <c r="K42" s="16"/>
      <c r="L42" s="16"/>
      <c r="M42" s="16"/>
      <c r="N42" s="33"/>
      <c r="O42" s="70"/>
      <c r="P42" s="70"/>
      <c r="Q42" s="35"/>
      <c r="R42" s="63"/>
      <c r="S42" s="62"/>
      <c r="T42" s="197" t="s">
        <v>249</v>
      </c>
      <c r="U42" s="38">
        <v>296327</v>
      </c>
      <c r="V42" s="38">
        <v>296327</v>
      </c>
      <c r="W42" s="198">
        <v>43208</v>
      </c>
      <c r="X42" s="198" t="s">
        <v>400</v>
      </c>
      <c r="Y42" s="199"/>
      <c r="Z42" s="96" t="s">
        <v>294</v>
      </c>
      <c r="AA42" s="25" t="s">
        <v>536</v>
      </c>
      <c r="AB42" s="25" t="s">
        <v>536</v>
      </c>
      <c r="AC42" s="35">
        <v>43313</v>
      </c>
      <c r="AD42" s="35">
        <v>43286</v>
      </c>
      <c r="AE42" s="25" t="s">
        <v>176</v>
      </c>
      <c r="AF42" s="96" t="s">
        <v>196</v>
      </c>
      <c r="AG42" s="25" t="s">
        <v>686</v>
      </c>
      <c r="AH42" s="25" t="s">
        <v>686</v>
      </c>
      <c r="AI42" s="24">
        <v>43413</v>
      </c>
      <c r="AJ42" s="24">
        <v>43399</v>
      </c>
      <c r="AK42" s="25" t="s">
        <v>176</v>
      </c>
      <c r="AL42" s="96"/>
    </row>
    <row r="43" spans="8:38" s="15" customFormat="1" ht="23.4" x14ac:dyDescent="0.45">
      <c r="H43" s="16"/>
      <c r="I43" s="16"/>
      <c r="J43" s="16"/>
      <c r="K43" s="16"/>
      <c r="L43" s="16"/>
      <c r="M43" s="16"/>
      <c r="N43" s="33"/>
      <c r="O43" s="70"/>
      <c r="P43" s="70"/>
      <c r="Q43" s="35"/>
      <c r="R43" s="63"/>
      <c r="S43" s="62"/>
      <c r="T43" s="197" t="s">
        <v>249</v>
      </c>
      <c r="U43" s="38">
        <v>296329</v>
      </c>
      <c r="V43" s="38">
        <v>296329</v>
      </c>
      <c r="W43" s="198">
        <v>43208</v>
      </c>
      <c r="X43" s="198" t="s">
        <v>400</v>
      </c>
      <c r="Y43" s="199"/>
      <c r="Z43" s="96" t="s">
        <v>307</v>
      </c>
      <c r="AA43" s="25" t="s">
        <v>537</v>
      </c>
      <c r="AB43" s="25" t="s">
        <v>537</v>
      </c>
      <c r="AC43" s="35">
        <v>43334</v>
      </c>
      <c r="AD43" s="35">
        <v>43301</v>
      </c>
      <c r="AE43" s="25" t="s">
        <v>176</v>
      </c>
      <c r="AF43" s="96" t="s">
        <v>196</v>
      </c>
      <c r="AG43" s="25" t="s">
        <v>687</v>
      </c>
      <c r="AH43" s="25" t="s">
        <v>687</v>
      </c>
      <c r="AI43" s="24">
        <v>43412</v>
      </c>
      <c r="AJ43" s="24">
        <v>43413</v>
      </c>
      <c r="AK43" s="25" t="s">
        <v>176</v>
      </c>
      <c r="AL43" s="96"/>
    </row>
    <row r="44" spans="8:38" s="15" customFormat="1" ht="23.4" x14ac:dyDescent="0.45">
      <c r="H44" s="16"/>
      <c r="I44" s="16"/>
      <c r="J44" s="16"/>
      <c r="K44" s="16"/>
      <c r="L44" s="16"/>
      <c r="M44" s="16"/>
      <c r="N44" s="33"/>
      <c r="O44" s="70"/>
      <c r="P44" s="70"/>
      <c r="Q44" s="35"/>
      <c r="R44" s="63"/>
      <c r="S44" s="62"/>
      <c r="T44" s="197" t="s">
        <v>249</v>
      </c>
      <c r="U44" s="38">
        <v>296331</v>
      </c>
      <c r="V44" s="38">
        <v>296331</v>
      </c>
      <c r="W44" s="198">
        <v>43208</v>
      </c>
      <c r="X44" s="198" t="s">
        <v>400</v>
      </c>
      <c r="Y44" s="199"/>
      <c r="Z44" s="96" t="s">
        <v>307</v>
      </c>
      <c r="AA44" s="25" t="s">
        <v>538</v>
      </c>
      <c r="AB44" s="25" t="s">
        <v>538</v>
      </c>
      <c r="AC44" s="35">
        <v>43364</v>
      </c>
      <c r="AD44" s="35">
        <v>43329</v>
      </c>
      <c r="AE44" s="25" t="s">
        <v>176</v>
      </c>
      <c r="AF44" s="96" t="s">
        <v>711</v>
      </c>
      <c r="AG44" s="25">
        <v>297265</v>
      </c>
      <c r="AH44" s="25">
        <v>297265</v>
      </c>
      <c r="AI44" s="24">
        <v>43381</v>
      </c>
      <c r="AJ44" s="24">
        <v>43350</v>
      </c>
      <c r="AK44" s="25" t="s">
        <v>712</v>
      </c>
      <c r="AL44" s="96"/>
    </row>
    <row r="45" spans="8:38" s="15" customFormat="1" ht="23.4" x14ac:dyDescent="0.45">
      <c r="H45" s="16"/>
      <c r="I45" s="16"/>
      <c r="J45" s="16"/>
      <c r="K45" s="16"/>
      <c r="L45" s="16"/>
      <c r="M45" s="16"/>
      <c r="N45" s="33"/>
      <c r="O45" s="70"/>
      <c r="P45" s="70"/>
      <c r="Q45" s="35"/>
      <c r="R45" s="63"/>
      <c r="S45" s="62"/>
      <c r="T45" s="197" t="s">
        <v>249</v>
      </c>
      <c r="U45" s="38">
        <v>296335</v>
      </c>
      <c r="V45" s="38">
        <v>296335</v>
      </c>
      <c r="W45" s="198">
        <v>43208</v>
      </c>
      <c r="X45" s="198" t="s">
        <v>400</v>
      </c>
      <c r="Y45" s="199"/>
      <c r="Z45" s="96" t="s">
        <v>319</v>
      </c>
      <c r="AA45" s="25" t="s">
        <v>552</v>
      </c>
      <c r="AB45" s="25" t="s">
        <v>552</v>
      </c>
      <c r="AC45" s="35">
        <v>43286</v>
      </c>
      <c r="AD45" s="35">
        <v>43273</v>
      </c>
      <c r="AE45" s="25" t="s">
        <v>176</v>
      </c>
      <c r="AF45" s="96" t="s">
        <v>711</v>
      </c>
      <c r="AG45" s="25">
        <v>297497</v>
      </c>
      <c r="AH45" s="25">
        <v>297497</v>
      </c>
      <c r="AI45" s="24">
        <v>43381</v>
      </c>
      <c r="AJ45" s="24">
        <v>43364</v>
      </c>
      <c r="AK45" s="25" t="s">
        <v>712</v>
      </c>
      <c r="AL45" s="96"/>
    </row>
    <row r="46" spans="8:38" s="15" customFormat="1" ht="23.4" x14ac:dyDescent="0.45">
      <c r="H46" s="16"/>
      <c r="I46" s="16"/>
      <c r="J46" s="16"/>
      <c r="K46" s="16"/>
      <c r="L46" s="16"/>
      <c r="M46" s="16"/>
      <c r="N46" s="33"/>
      <c r="O46" s="70"/>
      <c r="P46" s="70"/>
      <c r="Q46" s="35"/>
      <c r="R46" s="63"/>
      <c r="S46" s="62"/>
      <c r="T46" s="197" t="s">
        <v>249</v>
      </c>
      <c r="U46" s="38">
        <v>296348</v>
      </c>
      <c r="V46" s="38">
        <v>296348</v>
      </c>
      <c r="W46" s="198">
        <v>43208</v>
      </c>
      <c r="X46" s="198" t="s">
        <v>400</v>
      </c>
      <c r="Y46" s="199"/>
      <c r="Z46" s="96" t="s">
        <v>319</v>
      </c>
      <c r="AA46" s="25" t="s">
        <v>553</v>
      </c>
      <c r="AB46" s="25" t="s">
        <v>553</v>
      </c>
      <c r="AC46" s="35">
        <v>43286</v>
      </c>
      <c r="AD46" s="35">
        <v>43273</v>
      </c>
      <c r="AE46" s="25" t="s">
        <v>176</v>
      </c>
      <c r="AF46" s="96" t="s">
        <v>711</v>
      </c>
      <c r="AG46" s="25">
        <v>297547</v>
      </c>
      <c r="AH46" s="25">
        <v>297547</v>
      </c>
      <c r="AI46" s="24">
        <v>43383</v>
      </c>
      <c r="AJ46" s="24">
        <v>43350</v>
      </c>
      <c r="AK46" s="25" t="s">
        <v>712</v>
      </c>
      <c r="AL46" s="96"/>
    </row>
    <row r="47" spans="8:38" s="15" customFormat="1" ht="23.4" x14ac:dyDescent="0.45">
      <c r="H47" s="16"/>
      <c r="I47" s="16"/>
      <c r="J47" s="16"/>
      <c r="K47" s="16"/>
      <c r="L47" s="16"/>
      <c r="M47" s="16"/>
      <c r="N47" s="33"/>
      <c r="O47" s="70"/>
      <c r="P47" s="70"/>
      <c r="Q47" s="35"/>
      <c r="R47" s="63"/>
      <c r="S47" s="62"/>
      <c r="T47" s="197" t="s">
        <v>249</v>
      </c>
      <c r="U47" s="38">
        <v>296351</v>
      </c>
      <c r="V47" s="38">
        <v>296351</v>
      </c>
      <c r="W47" s="198">
        <v>43208</v>
      </c>
      <c r="X47" s="198" t="s">
        <v>400</v>
      </c>
      <c r="Y47" s="199"/>
      <c r="Z47" s="96" t="s">
        <v>319</v>
      </c>
      <c r="AA47" s="25" t="s">
        <v>554</v>
      </c>
      <c r="AB47" s="25" t="s">
        <v>554</v>
      </c>
      <c r="AC47" s="35">
        <v>43293</v>
      </c>
      <c r="AD47" s="35">
        <v>43280</v>
      </c>
      <c r="AE47" s="25" t="s">
        <v>176</v>
      </c>
      <c r="AF47" s="96" t="s">
        <v>711</v>
      </c>
      <c r="AG47" s="25">
        <v>297708</v>
      </c>
      <c r="AH47" s="25">
        <v>297708</v>
      </c>
      <c r="AI47" s="24">
        <v>43388</v>
      </c>
      <c r="AJ47" s="24" t="s">
        <v>713</v>
      </c>
      <c r="AK47" s="25" t="s">
        <v>712</v>
      </c>
      <c r="AL47" s="96"/>
    </row>
    <row r="48" spans="8:38" s="15" customFormat="1" ht="23.4" x14ac:dyDescent="0.45">
      <c r="H48" s="16"/>
      <c r="I48" s="16"/>
      <c r="J48" s="16"/>
      <c r="K48" s="16"/>
      <c r="L48" s="16"/>
      <c r="M48" s="16"/>
      <c r="N48" s="33"/>
      <c r="O48" s="70"/>
      <c r="P48" s="70"/>
      <c r="Q48" s="35"/>
      <c r="R48" s="63"/>
      <c r="S48" s="62"/>
      <c r="T48" s="197" t="s">
        <v>249</v>
      </c>
      <c r="U48" s="38">
        <v>296352</v>
      </c>
      <c r="V48" s="38">
        <v>296352</v>
      </c>
      <c r="W48" s="198">
        <v>43208</v>
      </c>
      <c r="X48" s="198" t="s">
        <v>400</v>
      </c>
      <c r="Y48" s="199"/>
      <c r="Z48" s="96" t="s">
        <v>319</v>
      </c>
      <c r="AA48" s="25" t="s">
        <v>555</v>
      </c>
      <c r="AB48" s="25" t="s">
        <v>555</v>
      </c>
      <c r="AC48" s="24">
        <v>43334</v>
      </c>
      <c r="AD48" s="24">
        <v>43327</v>
      </c>
      <c r="AE48" s="25" t="s">
        <v>176</v>
      </c>
      <c r="AF48" s="96" t="s">
        <v>711</v>
      </c>
      <c r="AG48" s="25">
        <v>297723</v>
      </c>
      <c r="AH48" s="25">
        <v>297723</v>
      </c>
      <c r="AI48" s="24">
        <v>43410</v>
      </c>
      <c r="AJ48" s="24" t="s">
        <v>713</v>
      </c>
      <c r="AK48" s="25" t="s">
        <v>712</v>
      </c>
      <c r="AL48" s="96"/>
    </row>
    <row r="49" spans="8:38" s="15" customFormat="1" ht="23.4" x14ac:dyDescent="0.45">
      <c r="H49" s="16"/>
      <c r="I49" s="16"/>
      <c r="J49" s="16"/>
      <c r="K49" s="16"/>
      <c r="L49" s="16"/>
      <c r="M49" s="16"/>
      <c r="N49" s="33"/>
      <c r="O49" s="70"/>
      <c r="P49" s="70"/>
      <c r="Q49" s="35"/>
      <c r="R49" s="63"/>
      <c r="S49" s="62"/>
      <c r="T49" s="197" t="s">
        <v>249</v>
      </c>
      <c r="U49" s="38">
        <v>296353</v>
      </c>
      <c r="V49" s="38">
        <v>296353</v>
      </c>
      <c r="W49" s="198">
        <v>43208</v>
      </c>
      <c r="X49" s="198" t="s">
        <v>400</v>
      </c>
      <c r="Y49" s="199"/>
      <c r="Z49" s="96" t="s">
        <v>297</v>
      </c>
      <c r="AA49" s="25" t="s">
        <v>449</v>
      </c>
      <c r="AB49" s="25" t="s">
        <v>449</v>
      </c>
      <c r="AC49" s="24">
        <v>43298</v>
      </c>
      <c r="AD49" s="25">
        <v>43298</v>
      </c>
      <c r="AE49" s="25" t="s">
        <v>176</v>
      </c>
      <c r="AF49" s="96" t="s">
        <v>711</v>
      </c>
      <c r="AG49" s="25">
        <v>297724</v>
      </c>
      <c r="AH49" s="25">
        <v>297724</v>
      </c>
      <c r="AI49" s="24">
        <v>43403</v>
      </c>
      <c r="AJ49" s="24" t="s">
        <v>713</v>
      </c>
      <c r="AK49" s="25" t="s">
        <v>712</v>
      </c>
      <c r="AL49" s="96"/>
    </row>
    <row r="50" spans="8:38" s="15" customFormat="1" ht="23.4" x14ac:dyDescent="0.45">
      <c r="H50" s="16"/>
      <c r="I50" s="16"/>
      <c r="J50" s="16"/>
      <c r="K50" s="16"/>
      <c r="L50" s="16"/>
      <c r="M50" s="16"/>
      <c r="N50" s="33"/>
      <c r="O50" s="70"/>
      <c r="P50" s="70"/>
      <c r="Q50" s="35"/>
      <c r="R50" s="63"/>
      <c r="S50" s="62"/>
      <c r="T50" s="197" t="s">
        <v>249</v>
      </c>
      <c r="U50" s="38">
        <v>296354</v>
      </c>
      <c r="V50" s="38">
        <v>296354</v>
      </c>
      <c r="W50" s="198">
        <v>43208</v>
      </c>
      <c r="X50" s="198" t="s">
        <v>400</v>
      </c>
      <c r="Y50" s="199"/>
      <c r="Z50" s="96" t="s">
        <v>303</v>
      </c>
      <c r="AA50" s="25" t="s">
        <v>556</v>
      </c>
      <c r="AB50" s="25" t="s">
        <v>556</v>
      </c>
      <c r="AC50" s="24">
        <v>43341</v>
      </c>
      <c r="AD50" s="25">
        <v>43341</v>
      </c>
      <c r="AE50" s="25" t="s">
        <v>176</v>
      </c>
      <c r="AF50" s="96" t="s">
        <v>711</v>
      </c>
      <c r="AG50" s="25">
        <v>297038</v>
      </c>
      <c r="AH50" s="25">
        <v>297038</v>
      </c>
      <c r="AI50" s="24" t="s">
        <v>714</v>
      </c>
      <c r="AJ50" s="24">
        <v>43350</v>
      </c>
      <c r="AK50" s="25" t="s">
        <v>712</v>
      </c>
      <c r="AL50" s="96"/>
    </row>
    <row r="51" spans="8:38" s="15" customFormat="1" ht="23.4" x14ac:dyDescent="0.45">
      <c r="H51" s="16"/>
      <c r="I51" s="16"/>
      <c r="J51" s="16"/>
      <c r="K51" s="16"/>
      <c r="L51" s="16"/>
      <c r="M51" s="16"/>
      <c r="N51" s="33"/>
      <c r="O51" s="70"/>
      <c r="P51" s="70"/>
      <c r="Q51" s="35"/>
      <c r="R51" s="63"/>
      <c r="S51" s="62"/>
      <c r="T51" s="197" t="s">
        <v>249</v>
      </c>
      <c r="U51" s="38">
        <v>296355</v>
      </c>
      <c r="V51" s="38">
        <v>296355</v>
      </c>
      <c r="W51" s="198">
        <v>43208</v>
      </c>
      <c r="X51" s="198" t="s">
        <v>400</v>
      </c>
      <c r="Y51" s="199"/>
      <c r="Z51" s="96" t="s">
        <v>303</v>
      </c>
      <c r="AA51" s="25" t="s">
        <v>557</v>
      </c>
      <c r="AB51" s="25" t="s">
        <v>557</v>
      </c>
      <c r="AC51" s="24">
        <v>43342</v>
      </c>
      <c r="AD51" s="25">
        <v>43342</v>
      </c>
      <c r="AE51" s="25" t="s">
        <v>176</v>
      </c>
      <c r="AF51" s="96" t="s">
        <v>711</v>
      </c>
      <c r="AG51" s="25">
        <v>297129</v>
      </c>
      <c r="AH51" s="25">
        <v>297129</v>
      </c>
      <c r="AI51" s="24" t="s">
        <v>714</v>
      </c>
      <c r="AJ51" s="24">
        <v>43350</v>
      </c>
      <c r="AK51" s="25" t="s">
        <v>712</v>
      </c>
      <c r="AL51" s="96"/>
    </row>
    <row r="52" spans="8:38" s="15" customFormat="1" ht="23.4" x14ac:dyDescent="0.45">
      <c r="H52" s="16"/>
      <c r="I52" s="16"/>
      <c r="J52" s="16"/>
      <c r="K52" s="16"/>
      <c r="L52" s="16"/>
      <c r="M52" s="16"/>
      <c r="N52" s="33"/>
      <c r="O52" s="70"/>
      <c r="P52" s="70"/>
      <c r="Q52" s="35"/>
      <c r="R52" s="63"/>
      <c r="S52" s="62"/>
      <c r="T52" s="197" t="s">
        <v>249</v>
      </c>
      <c r="U52" s="38">
        <v>296356</v>
      </c>
      <c r="V52" s="38">
        <v>296356</v>
      </c>
      <c r="W52" s="198">
        <v>43208</v>
      </c>
      <c r="X52" s="198" t="s">
        <v>400</v>
      </c>
      <c r="Y52" s="199"/>
      <c r="Z52" s="96" t="s">
        <v>303</v>
      </c>
      <c r="AA52" s="25" t="s">
        <v>558</v>
      </c>
      <c r="AB52" s="25" t="s">
        <v>558</v>
      </c>
      <c r="AC52" s="24">
        <v>43342</v>
      </c>
      <c r="AD52" s="25">
        <v>43342</v>
      </c>
      <c r="AE52" s="25" t="s">
        <v>176</v>
      </c>
      <c r="AF52" s="96" t="s">
        <v>711</v>
      </c>
      <c r="AG52" s="25">
        <v>297246</v>
      </c>
      <c r="AH52" s="25">
        <v>297246</v>
      </c>
      <c r="AI52" s="24" t="s">
        <v>714</v>
      </c>
      <c r="AJ52" s="24">
        <v>43350</v>
      </c>
      <c r="AK52" s="25" t="s">
        <v>712</v>
      </c>
      <c r="AL52" s="96"/>
    </row>
    <row r="53" spans="8:38" s="15" customFormat="1" ht="23.4" x14ac:dyDescent="0.45">
      <c r="H53" s="16"/>
      <c r="I53" s="16"/>
      <c r="J53" s="16"/>
      <c r="K53" s="16"/>
      <c r="L53" s="16"/>
      <c r="M53" s="16"/>
      <c r="N53" s="33"/>
      <c r="O53" s="70"/>
      <c r="P53" s="70"/>
      <c r="Q53" s="35"/>
      <c r="R53" s="63"/>
      <c r="S53" s="62"/>
      <c r="T53" s="197" t="s">
        <v>249</v>
      </c>
      <c r="U53" s="38">
        <v>296358</v>
      </c>
      <c r="V53" s="38">
        <v>296358</v>
      </c>
      <c r="W53" s="198">
        <v>43208</v>
      </c>
      <c r="X53" s="198" t="s">
        <v>400</v>
      </c>
      <c r="Y53" s="199"/>
      <c r="AF53" s="96" t="s">
        <v>711</v>
      </c>
      <c r="AG53" s="25">
        <v>297254</v>
      </c>
      <c r="AH53" s="25">
        <v>297254</v>
      </c>
      <c r="AI53" s="24" t="s">
        <v>714</v>
      </c>
      <c r="AJ53" s="24">
        <v>43350</v>
      </c>
      <c r="AK53" s="25" t="s">
        <v>712</v>
      </c>
      <c r="AL53" s="96"/>
    </row>
    <row r="54" spans="8:38" s="15" customFormat="1" ht="23.4" x14ac:dyDescent="0.45">
      <c r="H54" s="16"/>
      <c r="I54" s="16"/>
      <c r="J54" s="16"/>
      <c r="K54" s="16"/>
      <c r="L54" s="16"/>
      <c r="M54" s="16"/>
      <c r="N54" s="33"/>
      <c r="O54" s="70"/>
      <c r="P54" s="70"/>
      <c r="Q54" s="35"/>
      <c r="R54" s="63"/>
      <c r="S54" s="62"/>
      <c r="T54" s="197" t="s">
        <v>249</v>
      </c>
      <c r="U54" s="38">
        <v>296361</v>
      </c>
      <c r="V54" s="38">
        <v>296361</v>
      </c>
      <c r="W54" s="198">
        <v>43208</v>
      </c>
      <c r="X54" s="198" t="s">
        <v>400</v>
      </c>
      <c r="Y54" s="199"/>
      <c r="AF54" s="96" t="s">
        <v>711</v>
      </c>
      <c r="AG54" s="25">
        <v>297273</v>
      </c>
      <c r="AH54" s="25">
        <v>297273</v>
      </c>
      <c r="AI54" s="24" t="s">
        <v>714</v>
      </c>
      <c r="AJ54" s="24">
        <v>43350</v>
      </c>
      <c r="AK54" s="25" t="s">
        <v>712</v>
      </c>
      <c r="AL54" s="96"/>
    </row>
    <row r="55" spans="8:38" s="15" customFormat="1" ht="23.4" x14ac:dyDescent="0.45">
      <c r="H55" s="16"/>
      <c r="I55" s="16"/>
      <c r="J55" s="16"/>
      <c r="K55" s="16"/>
      <c r="L55" s="16"/>
      <c r="M55" s="16"/>
      <c r="N55" s="33"/>
      <c r="O55" s="70"/>
      <c r="P55" s="70"/>
      <c r="Q55" s="35"/>
      <c r="R55" s="63"/>
      <c r="S55" s="62"/>
      <c r="T55" s="197" t="s">
        <v>249</v>
      </c>
      <c r="U55" s="38">
        <v>296367</v>
      </c>
      <c r="V55" s="38">
        <v>296367</v>
      </c>
      <c r="W55" s="198">
        <v>43208</v>
      </c>
      <c r="X55" s="198" t="s">
        <v>400</v>
      </c>
      <c r="Y55" s="199"/>
      <c r="AF55" s="96" t="s">
        <v>711</v>
      </c>
      <c r="AG55" s="25">
        <v>297277</v>
      </c>
      <c r="AH55" s="25">
        <v>297277</v>
      </c>
      <c r="AI55" s="24" t="s">
        <v>714</v>
      </c>
      <c r="AJ55" s="24">
        <v>43350</v>
      </c>
      <c r="AK55" s="25" t="s">
        <v>712</v>
      </c>
      <c r="AL55" s="96"/>
    </row>
    <row r="56" spans="8:38" s="15" customFormat="1" ht="23.4" x14ac:dyDescent="0.45">
      <c r="H56" s="16"/>
      <c r="I56" s="16"/>
      <c r="J56" s="16"/>
      <c r="K56" s="16"/>
      <c r="L56" s="16"/>
      <c r="M56" s="16"/>
      <c r="N56" s="33"/>
      <c r="O56" s="70"/>
      <c r="P56" s="70"/>
      <c r="Q56" s="35"/>
      <c r="R56" s="63"/>
      <c r="S56" s="62"/>
      <c r="T56" s="197" t="s">
        <v>249</v>
      </c>
      <c r="U56" s="38">
        <v>296368</v>
      </c>
      <c r="V56" s="38">
        <v>296368</v>
      </c>
      <c r="W56" s="198">
        <v>43208</v>
      </c>
      <c r="X56" s="198" t="s">
        <v>400</v>
      </c>
      <c r="Y56" s="199"/>
      <c r="AF56" s="96" t="s">
        <v>711</v>
      </c>
      <c r="AG56" s="25">
        <v>297316</v>
      </c>
      <c r="AH56" s="25">
        <v>297316</v>
      </c>
      <c r="AI56" s="24" t="s">
        <v>714</v>
      </c>
      <c r="AJ56" s="24">
        <v>43350</v>
      </c>
      <c r="AK56" s="25" t="s">
        <v>712</v>
      </c>
      <c r="AL56" s="96"/>
    </row>
    <row r="57" spans="8:38" s="15" customFormat="1" ht="23.4" x14ac:dyDescent="0.45">
      <c r="H57" s="16"/>
      <c r="I57" s="16"/>
      <c r="J57" s="16"/>
      <c r="K57" s="16"/>
      <c r="L57" s="16"/>
      <c r="M57" s="16"/>
      <c r="N57" s="71"/>
      <c r="O57" s="71"/>
      <c r="P57" s="71"/>
      <c r="Q57" s="71"/>
      <c r="R57" s="71"/>
      <c r="S57" s="71"/>
      <c r="T57" s="197" t="s">
        <v>249</v>
      </c>
      <c r="U57" s="38">
        <v>296369</v>
      </c>
      <c r="V57" s="38">
        <v>296369</v>
      </c>
      <c r="W57" s="198">
        <v>43208</v>
      </c>
      <c r="X57" s="198" t="s">
        <v>400</v>
      </c>
      <c r="Y57" s="199"/>
      <c r="AF57" s="96" t="s">
        <v>711</v>
      </c>
      <c r="AG57" s="25">
        <v>297337</v>
      </c>
      <c r="AH57" s="25">
        <v>297337</v>
      </c>
      <c r="AI57" s="24" t="s">
        <v>714</v>
      </c>
      <c r="AJ57" s="24">
        <v>43350</v>
      </c>
      <c r="AK57" s="25" t="s">
        <v>712</v>
      </c>
      <c r="AL57" s="96"/>
    </row>
    <row r="58" spans="8:38" s="15" customFormat="1" ht="23.4" x14ac:dyDescent="0.45">
      <c r="H58" s="16"/>
      <c r="I58" s="16"/>
      <c r="J58" s="16"/>
      <c r="K58" s="16"/>
      <c r="L58" s="16"/>
      <c r="M58" s="16"/>
      <c r="T58" s="197" t="s">
        <v>249</v>
      </c>
      <c r="U58" s="38">
        <v>296384</v>
      </c>
      <c r="V58" s="38">
        <v>296384</v>
      </c>
      <c r="W58" s="198">
        <v>43208</v>
      </c>
      <c r="X58" s="198" t="s">
        <v>400</v>
      </c>
      <c r="Y58" s="199"/>
      <c r="AF58" s="96" t="s">
        <v>711</v>
      </c>
      <c r="AG58" s="25">
        <v>297351</v>
      </c>
      <c r="AH58" s="25">
        <v>297351</v>
      </c>
      <c r="AI58" s="24" t="s">
        <v>714</v>
      </c>
      <c r="AJ58" s="24">
        <v>43350</v>
      </c>
      <c r="AK58" s="25" t="s">
        <v>712</v>
      </c>
      <c r="AL58" s="96"/>
    </row>
    <row r="59" spans="8:38" s="15" customFormat="1" ht="23.4" x14ac:dyDescent="0.45">
      <c r="H59" s="16"/>
      <c r="I59" s="16"/>
      <c r="J59" s="16"/>
      <c r="K59" s="16"/>
      <c r="L59" s="16"/>
      <c r="M59" s="16"/>
      <c r="T59" s="197" t="s">
        <v>249</v>
      </c>
      <c r="U59" s="38">
        <v>296370</v>
      </c>
      <c r="V59" s="38">
        <v>296370</v>
      </c>
      <c r="W59" s="198">
        <v>43208</v>
      </c>
      <c r="X59" s="198" t="s">
        <v>400</v>
      </c>
      <c r="Y59" s="199"/>
      <c r="AF59" s="96" t="s">
        <v>711</v>
      </c>
      <c r="AG59" s="25">
        <v>297353</v>
      </c>
      <c r="AH59" s="25">
        <v>297353</v>
      </c>
      <c r="AI59" s="24" t="s">
        <v>714</v>
      </c>
      <c r="AJ59" s="24">
        <v>43350</v>
      </c>
      <c r="AK59" s="25" t="s">
        <v>712</v>
      </c>
      <c r="AL59" s="96"/>
    </row>
    <row r="60" spans="8:38" s="15" customFormat="1" ht="23.4" x14ac:dyDescent="0.45">
      <c r="H60" s="16"/>
      <c r="I60" s="16"/>
      <c r="J60" s="16"/>
      <c r="K60" s="16"/>
      <c r="L60" s="16"/>
      <c r="M60" s="16"/>
      <c r="T60" s="197" t="s">
        <v>249</v>
      </c>
      <c r="U60" s="38">
        <v>296537</v>
      </c>
      <c r="V60" s="38">
        <v>296537</v>
      </c>
      <c r="W60" s="198">
        <v>43201</v>
      </c>
      <c r="X60" s="198" t="s">
        <v>400</v>
      </c>
      <c r="Y60" s="199"/>
      <c r="AF60" s="96" t="s">
        <v>711</v>
      </c>
      <c r="AG60" s="25">
        <v>297401</v>
      </c>
      <c r="AH60" s="25">
        <v>297401</v>
      </c>
      <c r="AI60" s="24" t="s">
        <v>714</v>
      </c>
      <c r="AJ60" s="24">
        <v>43350</v>
      </c>
      <c r="AK60" s="25" t="s">
        <v>712</v>
      </c>
      <c r="AL60" s="96"/>
    </row>
    <row r="61" spans="8:38" s="15" customFormat="1" ht="23.4" x14ac:dyDescent="0.45">
      <c r="H61" s="16"/>
      <c r="I61" s="16"/>
      <c r="J61" s="16"/>
      <c r="K61" s="16"/>
      <c r="L61" s="16"/>
      <c r="M61" s="16"/>
      <c r="T61" s="197" t="s">
        <v>249</v>
      </c>
      <c r="U61" s="38">
        <v>296204</v>
      </c>
      <c r="V61" s="38">
        <v>296204</v>
      </c>
      <c r="W61" s="198">
        <v>43213</v>
      </c>
      <c r="X61" s="198">
        <v>43175</v>
      </c>
      <c r="Y61" s="199"/>
      <c r="AF61" s="96" t="s">
        <v>711</v>
      </c>
      <c r="AG61" s="25">
        <v>297415</v>
      </c>
      <c r="AH61" s="25">
        <v>297415</v>
      </c>
      <c r="AI61" s="24" t="s">
        <v>714</v>
      </c>
      <c r="AJ61" s="24">
        <v>43350</v>
      </c>
      <c r="AK61" s="25" t="s">
        <v>712</v>
      </c>
      <c r="AL61" s="96"/>
    </row>
    <row r="62" spans="8:38" s="15" customFormat="1" ht="23.4" x14ac:dyDescent="0.45">
      <c r="H62" s="16"/>
      <c r="I62" s="16"/>
      <c r="J62" s="16"/>
      <c r="K62" s="16"/>
      <c r="L62" s="16"/>
      <c r="M62" s="16"/>
      <c r="T62" s="197" t="s">
        <v>249</v>
      </c>
      <c r="U62" s="38">
        <v>296383</v>
      </c>
      <c r="V62" s="38">
        <v>296383</v>
      </c>
      <c r="W62" s="198">
        <v>43213</v>
      </c>
      <c r="X62" s="198">
        <v>43196</v>
      </c>
      <c r="Y62" s="199"/>
      <c r="AF62" s="96" t="s">
        <v>711</v>
      </c>
      <c r="AG62" s="25">
        <v>297417</v>
      </c>
      <c r="AH62" s="25">
        <v>297417</v>
      </c>
      <c r="AI62" s="24" t="s">
        <v>714</v>
      </c>
      <c r="AJ62" s="24">
        <v>43350</v>
      </c>
      <c r="AK62" s="25" t="s">
        <v>712</v>
      </c>
      <c r="AL62" s="96"/>
    </row>
    <row r="63" spans="8:38" s="15" customFormat="1" ht="23.4" x14ac:dyDescent="0.45">
      <c r="H63" s="16"/>
      <c r="I63" s="16"/>
      <c r="J63" s="16"/>
      <c r="K63" s="16"/>
      <c r="L63" s="16"/>
      <c r="M63" s="16"/>
      <c r="T63" s="197" t="s">
        <v>249</v>
      </c>
      <c r="U63" s="38">
        <v>296328</v>
      </c>
      <c r="V63" s="38">
        <v>296328</v>
      </c>
      <c r="W63" s="198">
        <v>43222</v>
      </c>
      <c r="X63" s="198">
        <v>43196</v>
      </c>
      <c r="Y63" s="199"/>
      <c r="AF63" s="96" t="s">
        <v>711</v>
      </c>
      <c r="AG63" s="25">
        <v>297438</v>
      </c>
      <c r="AH63" s="25">
        <v>297438</v>
      </c>
      <c r="AI63" s="24" t="s">
        <v>714</v>
      </c>
      <c r="AJ63" s="24">
        <v>43350</v>
      </c>
      <c r="AK63" s="25" t="s">
        <v>712</v>
      </c>
      <c r="AL63" s="96"/>
    </row>
    <row r="64" spans="8:38" s="15" customFormat="1" ht="23.4" x14ac:dyDescent="0.45">
      <c r="H64" s="16"/>
      <c r="I64" s="16"/>
      <c r="J64" s="16"/>
      <c r="K64" s="16"/>
      <c r="L64" s="16"/>
      <c r="M64" s="16"/>
      <c r="T64" s="197" t="s">
        <v>249</v>
      </c>
      <c r="U64" s="38">
        <v>296404</v>
      </c>
      <c r="V64" s="38">
        <v>296404</v>
      </c>
      <c r="W64" s="198">
        <v>43222</v>
      </c>
      <c r="X64" s="198">
        <v>43196</v>
      </c>
      <c r="Y64" s="199"/>
      <c r="AF64" s="96" t="s">
        <v>711</v>
      </c>
      <c r="AG64" s="25">
        <v>297439</v>
      </c>
      <c r="AH64" s="25">
        <v>297439</v>
      </c>
      <c r="AI64" s="24" t="s">
        <v>714</v>
      </c>
      <c r="AJ64" s="24">
        <v>43350</v>
      </c>
      <c r="AK64" s="25" t="s">
        <v>712</v>
      </c>
      <c r="AL64" s="96"/>
    </row>
    <row r="65" spans="8:38" s="15" customFormat="1" ht="23.4" x14ac:dyDescent="0.45">
      <c r="H65" s="16"/>
      <c r="I65" s="16"/>
      <c r="J65" s="16"/>
      <c r="K65" s="16"/>
      <c r="L65" s="16"/>
      <c r="M65" s="16"/>
      <c r="T65" s="197" t="s">
        <v>249</v>
      </c>
      <c r="U65" s="38">
        <v>296460</v>
      </c>
      <c r="V65" s="38">
        <v>296460</v>
      </c>
      <c r="W65" s="198">
        <v>43222</v>
      </c>
      <c r="X65" s="198">
        <v>43196</v>
      </c>
      <c r="Y65" s="199"/>
      <c r="AF65" s="96" t="s">
        <v>711</v>
      </c>
      <c r="AG65" s="25">
        <v>297442</v>
      </c>
      <c r="AH65" s="25">
        <v>297442</v>
      </c>
      <c r="AI65" s="24" t="s">
        <v>714</v>
      </c>
      <c r="AJ65" s="24">
        <v>43350</v>
      </c>
      <c r="AK65" s="25" t="s">
        <v>712</v>
      </c>
      <c r="AL65" s="96"/>
    </row>
    <row r="66" spans="8:38" s="15" customFormat="1" ht="23.4" x14ac:dyDescent="0.45">
      <c r="H66" s="16"/>
      <c r="I66" s="16"/>
      <c r="J66" s="16"/>
      <c r="K66" s="16"/>
      <c r="L66" s="16"/>
      <c r="M66" s="16"/>
      <c r="T66" s="197" t="s">
        <v>249</v>
      </c>
      <c r="U66" s="38">
        <v>296429</v>
      </c>
      <c r="V66" s="38">
        <v>296429</v>
      </c>
      <c r="W66" s="198">
        <v>43222</v>
      </c>
      <c r="X66" s="198">
        <v>43196</v>
      </c>
      <c r="Y66" s="199"/>
      <c r="AF66" s="96" t="s">
        <v>711</v>
      </c>
      <c r="AG66" s="25">
        <v>297444</v>
      </c>
      <c r="AH66" s="25">
        <v>297444</v>
      </c>
      <c r="AI66" s="24" t="s">
        <v>714</v>
      </c>
      <c r="AJ66" s="24">
        <v>43350</v>
      </c>
      <c r="AK66" s="25" t="s">
        <v>712</v>
      </c>
      <c r="AL66" s="96"/>
    </row>
    <row r="67" spans="8:38" s="15" customFormat="1" ht="23.4" x14ac:dyDescent="0.45">
      <c r="H67" s="16"/>
      <c r="I67" s="16"/>
      <c r="J67" s="16"/>
      <c r="K67" s="16"/>
      <c r="L67" s="16"/>
      <c r="M67" s="16"/>
      <c r="T67" s="197" t="s">
        <v>249</v>
      </c>
      <c r="U67" s="38">
        <v>296475</v>
      </c>
      <c r="V67" s="38">
        <v>296475</v>
      </c>
      <c r="W67" s="198">
        <v>43222</v>
      </c>
      <c r="X67" s="198">
        <v>43196</v>
      </c>
      <c r="Y67" s="199"/>
      <c r="AF67" s="96" t="s">
        <v>711</v>
      </c>
      <c r="AG67" s="25">
        <v>297447</v>
      </c>
      <c r="AH67" s="25">
        <v>297447</v>
      </c>
      <c r="AI67" s="24" t="s">
        <v>714</v>
      </c>
      <c r="AJ67" s="24">
        <v>43350</v>
      </c>
      <c r="AK67" s="25" t="s">
        <v>712</v>
      </c>
      <c r="AL67" s="96"/>
    </row>
    <row r="68" spans="8:38" s="15" customFormat="1" ht="23.4" x14ac:dyDescent="0.45">
      <c r="H68" s="16"/>
      <c r="I68" s="16"/>
      <c r="J68" s="16"/>
      <c r="K68" s="16"/>
      <c r="L68" s="16"/>
      <c r="M68" s="16"/>
      <c r="T68" s="197" t="s">
        <v>249</v>
      </c>
      <c r="U68" s="38">
        <v>296468</v>
      </c>
      <c r="V68" s="38">
        <v>296468</v>
      </c>
      <c r="W68" s="198">
        <v>43222</v>
      </c>
      <c r="X68" s="198">
        <v>43196</v>
      </c>
      <c r="Y68" s="199"/>
      <c r="AF68" s="96" t="s">
        <v>711</v>
      </c>
      <c r="AG68" s="25">
        <v>297449</v>
      </c>
      <c r="AH68" s="25">
        <v>297449</v>
      </c>
      <c r="AI68" s="24" t="s">
        <v>714</v>
      </c>
      <c r="AJ68" s="24">
        <v>43350</v>
      </c>
      <c r="AK68" s="25" t="s">
        <v>712</v>
      </c>
      <c r="AL68" s="96"/>
    </row>
    <row r="69" spans="8:38" s="15" customFormat="1" ht="23.4" x14ac:dyDescent="0.45">
      <c r="H69" s="16"/>
      <c r="I69" s="16"/>
      <c r="J69" s="16"/>
      <c r="K69" s="16"/>
      <c r="L69" s="16"/>
      <c r="M69" s="16"/>
      <c r="T69" s="197" t="s">
        <v>249</v>
      </c>
      <c r="U69" s="38">
        <v>296462</v>
      </c>
      <c r="V69" s="38">
        <v>296462</v>
      </c>
      <c r="W69" s="198">
        <v>43222</v>
      </c>
      <c r="X69" s="198">
        <v>43196</v>
      </c>
      <c r="Y69" s="199"/>
      <c r="AF69" s="96" t="s">
        <v>711</v>
      </c>
      <c r="AG69" s="25">
        <v>297453</v>
      </c>
      <c r="AH69" s="25">
        <v>297453</v>
      </c>
      <c r="AI69" s="24" t="s">
        <v>714</v>
      </c>
      <c r="AJ69" s="24">
        <v>43350</v>
      </c>
      <c r="AK69" s="25" t="s">
        <v>712</v>
      </c>
      <c r="AL69" s="96"/>
    </row>
    <row r="70" spans="8:38" s="15" customFormat="1" ht="23.4" x14ac:dyDescent="0.45">
      <c r="H70" s="16"/>
      <c r="I70" s="16"/>
      <c r="J70" s="16"/>
      <c r="K70" s="16"/>
      <c r="L70" s="16"/>
      <c r="M70" s="16"/>
      <c r="T70" s="197" t="s">
        <v>249</v>
      </c>
      <c r="U70" s="38">
        <v>296467</v>
      </c>
      <c r="V70" s="38">
        <v>296467</v>
      </c>
      <c r="W70" s="198">
        <v>43222</v>
      </c>
      <c r="X70" s="198">
        <v>43196</v>
      </c>
      <c r="Y70" s="199"/>
      <c r="AF70" s="96" t="s">
        <v>711</v>
      </c>
      <c r="AG70" s="25">
        <v>297456</v>
      </c>
      <c r="AH70" s="25">
        <v>297456</v>
      </c>
      <c r="AI70" s="24" t="s">
        <v>714</v>
      </c>
      <c r="AJ70" s="24">
        <v>43350</v>
      </c>
      <c r="AK70" s="25" t="s">
        <v>712</v>
      </c>
      <c r="AL70" s="96"/>
    </row>
    <row r="71" spans="8:38" s="15" customFormat="1" ht="23.4" x14ac:dyDescent="0.45">
      <c r="H71" s="16"/>
      <c r="I71" s="16"/>
      <c r="J71" s="16"/>
      <c r="K71" s="16"/>
      <c r="L71" s="16"/>
      <c r="M71" s="16"/>
      <c r="T71" s="197" t="s">
        <v>249</v>
      </c>
      <c r="U71" s="38">
        <v>296388</v>
      </c>
      <c r="V71" s="38">
        <v>296388</v>
      </c>
      <c r="W71" s="198">
        <v>43222</v>
      </c>
      <c r="X71" s="198">
        <v>43196</v>
      </c>
      <c r="Y71" s="199"/>
      <c r="AF71" s="96" t="s">
        <v>711</v>
      </c>
      <c r="AG71" s="25">
        <v>297458</v>
      </c>
      <c r="AH71" s="25">
        <v>297458</v>
      </c>
      <c r="AI71" s="24" t="s">
        <v>714</v>
      </c>
      <c r="AJ71" s="24">
        <v>43350</v>
      </c>
      <c r="AK71" s="25" t="s">
        <v>712</v>
      </c>
      <c r="AL71" s="96"/>
    </row>
    <row r="72" spans="8:38" s="15" customFormat="1" ht="23.4" x14ac:dyDescent="0.45">
      <c r="H72" s="16"/>
      <c r="I72" s="16"/>
      <c r="J72" s="16"/>
      <c r="K72" s="16"/>
      <c r="L72" s="16"/>
      <c r="M72" s="16"/>
      <c r="T72" s="197" t="s">
        <v>249</v>
      </c>
      <c r="U72" s="38">
        <v>296464</v>
      </c>
      <c r="V72" s="38">
        <v>296464</v>
      </c>
      <c r="W72" s="198">
        <v>43223</v>
      </c>
      <c r="X72" s="198">
        <v>43196</v>
      </c>
      <c r="Y72" s="199"/>
      <c r="AF72" s="96" t="s">
        <v>711</v>
      </c>
      <c r="AG72" s="25">
        <v>297467</v>
      </c>
      <c r="AH72" s="25">
        <v>297467</v>
      </c>
      <c r="AI72" s="24" t="s">
        <v>714</v>
      </c>
      <c r="AJ72" s="24">
        <v>43350</v>
      </c>
      <c r="AK72" s="25" t="s">
        <v>712</v>
      </c>
      <c r="AL72" s="96"/>
    </row>
    <row r="73" spans="8:38" s="15" customFormat="1" ht="23.4" x14ac:dyDescent="0.45">
      <c r="H73" s="16"/>
      <c r="I73" s="16"/>
      <c r="J73" s="16"/>
      <c r="K73" s="16"/>
      <c r="L73" s="16"/>
      <c r="M73" s="16"/>
      <c r="T73" s="197" t="s">
        <v>249</v>
      </c>
      <c r="U73" s="38">
        <v>296422</v>
      </c>
      <c r="V73" s="38">
        <v>296422</v>
      </c>
      <c r="W73" s="198">
        <v>43223</v>
      </c>
      <c r="X73" s="198">
        <v>43196</v>
      </c>
      <c r="Y73" s="199"/>
      <c r="AF73" s="96" t="s">
        <v>711</v>
      </c>
      <c r="AG73" s="25">
        <v>297470</v>
      </c>
      <c r="AH73" s="25">
        <v>297470</v>
      </c>
      <c r="AI73" s="24" t="s">
        <v>714</v>
      </c>
      <c r="AJ73" s="24">
        <v>43350</v>
      </c>
      <c r="AK73" s="25" t="s">
        <v>712</v>
      </c>
      <c r="AL73" s="96"/>
    </row>
    <row r="74" spans="8:38" s="15" customFormat="1" ht="23.4" x14ac:dyDescent="0.45">
      <c r="H74" s="16"/>
      <c r="I74" s="16"/>
      <c r="J74" s="16"/>
      <c r="K74" s="16"/>
      <c r="L74" s="16"/>
      <c r="M74" s="16"/>
      <c r="T74" s="197" t="s">
        <v>249</v>
      </c>
      <c r="U74" s="38">
        <v>296420</v>
      </c>
      <c r="V74" s="38">
        <v>296420</v>
      </c>
      <c r="W74" s="198">
        <v>43223</v>
      </c>
      <c r="X74" s="198">
        <v>43196</v>
      </c>
      <c r="Y74" s="199"/>
      <c r="AF74" s="96" t="s">
        <v>711</v>
      </c>
      <c r="AG74" s="25">
        <v>297473</v>
      </c>
      <c r="AH74" s="25">
        <v>297473</v>
      </c>
      <c r="AI74" s="24" t="s">
        <v>714</v>
      </c>
      <c r="AJ74" s="24">
        <v>43350</v>
      </c>
      <c r="AK74" s="25" t="s">
        <v>712</v>
      </c>
      <c r="AL74" s="96"/>
    </row>
    <row r="75" spans="8:38" s="15" customFormat="1" ht="23.4" x14ac:dyDescent="0.45">
      <c r="H75" s="16"/>
      <c r="I75" s="16"/>
      <c r="J75" s="16"/>
      <c r="K75" s="16"/>
      <c r="L75" s="16"/>
      <c r="M75" s="16"/>
      <c r="T75" s="197" t="s">
        <v>249</v>
      </c>
      <c r="U75" s="38">
        <v>296469</v>
      </c>
      <c r="V75" s="38">
        <v>296469</v>
      </c>
      <c r="W75" s="198">
        <v>43223</v>
      </c>
      <c r="X75" s="198">
        <v>43196</v>
      </c>
      <c r="Y75" s="199"/>
      <c r="AF75" s="96" t="s">
        <v>711</v>
      </c>
      <c r="AG75" s="25">
        <v>297474</v>
      </c>
      <c r="AH75" s="25">
        <v>297474</v>
      </c>
      <c r="AI75" s="24" t="s">
        <v>714</v>
      </c>
      <c r="AJ75" s="24">
        <v>43350</v>
      </c>
      <c r="AK75" s="25" t="s">
        <v>712</v>
      </c>
      <c r="AL75" s="96"/>
    </row>
    <row r="76" spans="8:38" s="15" customFormat="1" ht="23.4" x14ac:dyDescent="0.45">
      <c r="H76" s="16"/>
      <c r="I76" s="16"/>
      <c r="J76" s="16"/>
      <c r="K76" s="16"/>
      <c r="L76" s="16"/>
      <c r="M76" s="16"/>
      <c r="T76" s="197" t="s">
        <v>249</v>
      </c>
      <c r="U76" s="38">
        <v>296463</v>
      </c>
      <c r="V76" s="38">
        <v>296463</v>
      </c>
      <c r="W76" s="198">
        <v>43223</v>
      </c>
      <c r="X76" s="198">
        <v>43196</v>
      </c>
      <c r="Y76" s="199"/>
      <c r="AF76" s="96" t="s">
        <v>711</v>
      </c>
      <c r="AG76" s="25">
        <v>297475</v>
      </c>
      <c r="AH76" s="25">
        <v>297475</v>
      </c>
      <c r="AI76" s="24" t="s">
        <v>714</v>
      </c>
      <c r="AJ76" s="24">
        <v>43350</v>
      </c>
      <c r="AK76" s="25" t="s">
        <v>712</v>
      </c>
      <c r="AL76" s="96"/>
    </row>
    <row r="77" spans="8:38" s="15" customFormat="1" ht="23.4" x14ac:dyDescent="0.45">
      <c r="H77" s="16"/>
      <c r="I77" s="16"/>
      <c r="J77" s="16"/>
      <c r="K77" s="16"/>
      <c r="L77" s="16"/>
      <c r="M77" s="16"/>
      <c r="T77" s="197" t="s">
        <v>249</v>
      </c>
      <c r="U77" s="38">
        <v>296440</v>
      </c>
      <c r="V77" s="38">
        <v>296440</v>
      </c>
      <c r="W77" s="198">
        <v>43223</v>
      </c>
      <c r="X77" s="198">
        <v>43196</v>
      </c>
      <c r="Y77" s="199"/>
      <c r="AF77" s="96" t="s">
        <v>711</v>
      </c>
      <c r="AG77" s="25">
        <v>297483</v>
      </c>
      <c r="AH77" s="25">
        <v>297483</v>
      </c>
      <c r="AI77" s="24" t="s">
        <v>714</v>
      </c>
      <c r="AJ77" s="24">
        <v>43350</v>
      </c>
      <c r="AK77" s="25" t="s">
        <v>712</v>
      </c>
      <c r="AL77" s="96"/>
    </row>
    <row r="78" spans="8:38" s="15" customFormat="1" ht="23.4" x14ac:dyDescent="0.45">
      <c r="H78" s="16"/>
      <c r="I78" s="16"/>
      <c r="J78" s="16"/>
      <c r="K78" s="16"/>
      <c r="L78" s="16"/>
      <c r="M78" s="16"/>
      <c r="T78" s="197" t="s">
        <v>249</v>
      </c>
      <c r="U78" s="38">
        <v>296349</v>
      </c>
      <c r="V78" s="38">
        <v>296349</v>
      </c>
      <c r="W78" s="198">
        <v>43223</v>
      </c>
      <c r="X78" s="198">
        <v>43196</v>
      </c>
      <c r="Y78" s="199"/>
      <c r="AF78" s="96" t="s">
        <v>711</v>
      </c>
      <c r="AG78" s="25">
        <v>297484</v>
      </c>
      <c r="AH78" s="25">
        <v>297484</v>
      </c>
      <c r="AI78" s="24" t="s">
        <v>714</v>
      </c>
      <c r="AJ78" s="24">
        <v>43350</v>
      </c>
      <c r="AK78" s="25" t="s">
        <v>712</v>
      </c>
      <c r="AL78" s="96"/>
    </row>
    <row r="79" spans="8:38" s="15" customFormat="1" ht="23.4" x14ac:dyDescent="0.45">
      <c r="H79" s="16"/>
      <c r="I79" s="16"/>
      <c r="J79" s="16"/>
      <c r="K79" s="16"/>
      <c r="L79" s="16"/>
      <c r="M79" s="16"/>
      <c r="T79" s="197" t="s">
        <v>249</v>
      </c>
      <c r="U79" s="38">
        <v>296471</v>
      </c>
      <c r="V79" s="38">
        <v>296471</v>
      </c>
      <c r="W79" s="198">
        <v>43223</v>
      </c>
      <c r="X79" s="198">
        <v>43196</v>
      </c>
      <c r="Y79" s="199"/>
      <c r="AF79" s="96" t="s">
        <v>711</v>
      </c>
      <c r="AG79" s="25">
        <v>297486</v>
      </c>
      <c r="AH79" s="25">
        <v>297486</v>
      </c>
      <c r="AI79" s="24" t="s">
        <v>714</v>
      </c>
      <c r="AJ79" s="24">
        <v>43350</v>
      </c>
      <c r="AK79" s="25" t="s">
        <v>712</v>
      </c>
      <c r="AL79" s="96"/>
    </row>
    <row r="80" spans="8:38" s="15" customFormat="1" ht="23.4" x14ac:dyDescent="0.45">
      <c r="H80" s="16"/>
      <c r="I80" s="16"/>
      <c r="J80" s="16"/>
      <c r="K80" s="16"/>
      <c r="L80" s="16"/>
      <c r="M80" s="16"/>
      <c r="T80" s="197" t="s">
        <v>249</v>
      </c>
      <c r="U80" s="38">
        <v>296458</v>
      </c>
      <c r="V80" s="38">
        <v>296458</v>
      </c>
      <c r="W80" s="198">
        <v>43223</v>
      </c>
      <c r="X80" s="198">
        <v>43196</v>
      </c>
      <c r="Y80" s="199"/>
      <c r="AF80" s="96" t="s">
        <v>711</v>
      </c>
      <c r="AG80" s="25">
        <v>297499</v>
      </c>
      <c r="AH80" s="25">
        <v>297499</v>
      </c>
      <c r="AI80" s="24" t="s">
        <v>714</v>
      </c>
      <c r="AJ80" s="24">
        <v>43350</v>
      </c>
      <c r="AK80" s="25" t="s">
        <v>712</v>
      </c>
      <c r="AL80" s="96"/>
    </row>
    <row r="81" spans="8:38" s="15" customFormat="1" ht="23.4" x14ac:dyDescent="0.45">
      <c r="H81" s="16"/>
      <c r="I81" s="16"/>
      <c r="J81" s="16"/>
      <c r="K81" s="16"/>
      <c r="L81" s="16"/>
      <c r="M81" s="16"/>
      <c r="T81" s="197" t="s">
        <v>249</v>
      </c>
      <c r="U81" s="38">
        <v>296317</v>
      </c>
      <c r="V81" s="38">
        <v>296317</v>
      </c>
      <c r="W81" s="198">
        <v>43223</v>
      </c>
      <c r="X81" s="198">
        <v>43196</v>
      </c>
      <c r="Y81" s="199"/>
      <c r="AF81" s="96" t="s">
        <v>711</v>
      </c>
      <c r="AG81" s="25">
        <v>297506</v>
      </c>
      <c r="AH81" s="25">
        <v>297506</v>
      </c>
      <c r="AI81" s="24" t="s">
        <v>714</v>
      </c>
      <c r="AJ81" s="24">
        <v>43350</v>
      </c>
      <c r="AK81" s="25" t="s">
        <v>712</v>
      </c>
      <c r="AL81" s="96"/>
    </row>
    <row r="82" spans="8:38" s="15" customFormat="1" ht="23.4" x14ac:dyDescent="0.45">
      <c r="H82" s="16"/>
      <c r="I82" s="16"/>
      <c r="J82" s="16"/>
      <c r="K82" s="16"/>
      <c r="L82" s="16"/>
      <c r="M82" s="16"/>
      <c r="T82" s="197" t="s">
        <v>249</v>
      </c>
      <c r="U82" s="38">
        <v>296390</v>
      </c>
      <c r="V82" s="38">
        <v>296390</v>
      </c>
      <c r="W82" s="198">
        <v>43223</v>
      </c>
      <c r="X82" s="198">
        <v>43196</v>
      </c>
      <c r="Y82" s="199"/>
      <c r="AF82" s="96" t="s">
        <v>711</v>
      </c>
      <c r="AG82" s="25">
        <v>297510</v>
      </c>
      <c r="AH82" s="25">
        <v>297510</v>
      </c>
      <c r="AI82" s="24" t="s">
        <v>714</v>
      </c>
      <c r="AJ82" s="24">
        <v>43350</v>
      </c>
      <c r="AK82" s="25" t="s">
        <v>712</v>
      </c>
      <c r="AL82" s="96"/>
    </row>
    <row r="83" spans="8:38" s="15" customFormat="1" ht="23.4" x14ac:dyDescent="0.45">
      <c r="H83" s="16"/>
      <c r="I83" s="16"/>
      <c r="J83" s="16"/>
      <c r="K83" s="16"/>
      <c r="L83" s="16"/>
      <c r="M83" s="16"/>
      <c r="T83" s="197" t="s">
        <v>249</v>
      </c>
      <c r="U83" s="38">
        <v>296477</v>
      </c>
      <c r="V83" s="38">
        <v>296477</v>
      </c>
      <c r="W83" s="198">
        <v>43223</v>
      </c>
      <c r="X83" s="198">
        <v>43196</v>
      </c>
      <c r="Y83" s="199"/>
      <c r="AF83" s="96" t="s">
        <v>711</v>
      </c>
      <c r="AG83" s="25">
        <v>297512</v>
      </c>
      <c r="AH83" s="25">
        <v>297512</v>
      </c>
      <c r="AI83" s="24" t="s">
        <v>714</v>
      </c>
      <c r="AJ83" s="24">
        <v>43350</v>
      </c>
      <c r="AK83" s="25" t="s">
        <v>712</v>
      </c>
      <c r="AL83" s="96"/>
    </row>
    <row r="84" spans="8:38" s="15" customFormat="1" ht="23.4" x14ac:dyDescent="0.45">
      <c r="H84" s="16"/>
      <c r="I84" s="16"/>
      <c r="J84" s="16"/>
      <c r="K84" s="16"/>
      <c r="L84" s="16"/>
      <c r="M84" s="16"/>
      <c r="T84" s="197" t="s">
        <v>249</v>
      </c>
      <c r="U84" s="38">
        <v>296379</v>
      </c>
      <c r="V84" s="38">
        <v>296379</v>
      </c>
      <c r="W84" s="198">
        <v>43223</v>
      </c>
      <c r="X84" s="198">
        <v>43196</v>
      </c>
      <c r="Y84" s="199"/>
      <c r="AF84" s="96" t="s">
        <v>711</v>
      </c>
      <c r="AG84" s="25">
        <v>297525</v>
      </c>
      <c r="AH84" s="25">
        <v>297525</v>
      </c>
      <c r="AI84" s="24" t="s">
        <v>714</v>
      </c>
      <c r="AJ84" s="24">
        <v>43350</v>
      </c>
      <c r="AK84" s="25" t="s">
        <v>712</v>
      </c>
      <c r="AL84" s="96"/>
    </row>
    <row r="85" spans="8:38" s="15" customFormat="1" ht="23.4" x14ac:dyDescent="0.45">
      <c r="H85" s="16"/>
      <c r="I85" s="16"/>
      <c r="J85" s="16"/>
      <c r="K85" s="16"/>
      <c r="L85" s="16"/>
      <c r="M85" s="16"/>
      <c r="T85" s="197" t="s">
        <v>249</v>
      </c>
      <c r="U85" s="38">
        <v>296375</v>
      </c>
      <c r="V85" s="38">
        <v>296375</v>
      </c>
      <c r="W85" s="198">
        <v>43223</v>
      </c>
      <c r="X85" s="198">
        <v>43196</v>
      </c>
      <c r="Y85" s="199"/>
      <c r="AF85" s="96" t="s">
        <v>711</v>
      </c>
      <c r="AG85" s="25">
        <v>297530</v>
      </c>
      <c r="AH85" s="25">
        <v>297530</v>
      </c>
      <c r="AI85" s="24" t="s">
        <v>714</v>
      </c>
      <c r="AJ85" s="24">
        <v>43350</v>
      </c>
      <c r="AK85" s="25" t="s">
        <v>712</v>
      </c>
      <c r="AL85" s="96"/>
    </row>
    <row r="86" spans="8:38" s="15" customFormat="1" ht="23.4" x14ac:dyDescent="0.45">
      <c r="H86" s="16"/>
      <c r="I86" s="16"/>
      <c r="J86" s="16"/>
      <c r="K86" s="16"/>
      <c r="L86" s="16"/>
      <c r="M86" s="16"/>
      <c r="T86" s="197" t="s">
        <v>249</v>
      </c>
      <c r="U86" s="38">
        <v>296350</v>
      </c>
      <c r="V86" s="38">
        <v>296350</v>
      </c>
      <c r="W86" s="198">
        <v>43223</v>
      </c>
      <c r="X86" s="198">
        <v>43196</v>
      </c>
      <c r="Y86" s="199"/>
      <c r="AF86" s="96" t="s">
        <v>711</v>
      </c>
      <c r="AG86" s="25">
        <v>297531</v>
      </c>
      <c r="AH86" s="25">
        <v>297531</v>
      </c>
      <c r="AI86" s="24" t="s">
        <v>714</v>
      </c>
      <c r="AJ86" s="24">
        <v>43350</v>
      </c>
      <c r="AK86" s="25" t="s">
        <v>712</v>
      </c>
      <c r="AL86" s="96"/>
    </row>
    <row r="87" spans="8:38" s="15" customFormat="1" ht="23.4" x14ac:dyDescent="0.45">
      <c r="H87" s="16"/>
      <c r="I87" s="16"/>
      <c r="J87" s="16"/>
      <c r="K87" s="16"/>
      <c r="L87" s="16"/>
      <c r="M87" s="16"/>
      <c r="T87" s="197" t="s">
        <v>249</v>
      </c>
      <c r="U87" s="38">
        <v>296378</v>
      </c>
      <c r="V87" s="38">
        <v>296378</v>
      </c>
      <c r="W87" s="198">
        <v>43223</v>
      </c>
      <c r="X87" s="198">
        <v>43196</v>
      </c>
      <c r="Y87" s="199"/>
      <c r="AF87" s="96" t="s">
        <v>711</v>
      </c>
      <c r="AG87" s="25">
        <v>297538</v>
      </c>
      <c r="AH87" s="25">
        <v>297538</v>
      </c>
      <c r="AI87" s="24" t="s">
        <v>714</v>
      </c>
      <c r="AJ87" s="24">
        <v>43350</v>
      </c>
      <c r="AK87" s="25" t="s">
        <v>712</v>
      </c>
      <c r="AL87" s="96"/>
    </row>
    <row r="88" spans="8:38" s="15" customFormat="1" ht="23.4" x14ac:dyDescent="0.45">
      <c r="H88" s="16"/>
      <c r="I88" s="16"/>
      <c r="J88" s="16"/>
      <c r="K88" s="16"/>
      <c r="L88" s="16"/>
      <c r="M88" s="16"/>
      <c r="T88" s="197" t="s">
        <v>249</v>
      </c>
      <c r="U88" s="38">
        <v>296476</v>
      </c>
      <c r="V88" s="38">
        <v>296476</v>
      </c>
      <c r="W88" s="198">
        <v>43224</v>
      </c>
      <c r="X88" s="198">
        <v>43196</v>
      </c>
      <c r="Y88" s="199"/>
      <c r="AF88" s="96" t="s">
        <v>711</v>
      </c>
      <c r="AG88" s="25">
        <v>297540</v>
      </c>
      <c r="AH88" s="25">
        <v>297540</v>
      </c>
      <c r="AI88" s="24" t="s">
        <v>714</v>
      </c>
      <c r="AJ88" s="24">
        <v>43350</v>
      </c>
      <c r="AK88" s="25" t="s">
        <v>712</v>
      </c>
      <c r="AL88" s="96"/>
    </row>
    <row r="89" spans="8:38" s="15" customFormat="1" ht="23.4" x14ac:dyDescent="0.45">
      <c r="H89" s="16"/>
      <c r="I89" s="16"/>
      <c r="J89" s="16"/>
      <c r="K89" s="16"/>
      <c r="L89" s="16"/>
      <c r="M89" s="16"/>
      <c r="T89" s="197" t="s">
        <v>249</v>
      </c>
      <c r="U89" s="38">
        <v>296479</v>
      </c>
      <c r="V89" s="38">
        <v>296479</v>
      </c>
      <c r="W89" s="198">
        <v>43224</v>
      </c>
      <c r="X89" s="198">
        <v>43196</v>
      </c>
      <c r="Y89" s="199"/>
      <c r="AF89" s="96" t="s">
        <v>711</v>
      </c>
      <c r="AG89" s="25">
        <v>297544</v>
      </c>
      <c r="AH89" s="25">
        <v>297544</v>
      </c>
      <c r="AI89" s="24" t="s">
        <v>714</v>
      </c>
      <c r="AJ89" s="24">
        <v>43350</v>
      </c>
      <c r="AK89" s="25" t="s">
        <v>712</v>
      </c>
      <c r="AL89" s="96"/>
    </row>
    <row r="90" spans="8:38" s="15" customFormat="1" ht="23.4" x14ac:dyDescent="0.45">
      <c r="H90" s="16"/>
      <c r="I90" s="16"/>
      <c r="J90" s="16"/>
      <c r="K90" s="16"/>
      <c r="L90" s="16"/>
      <c r="M90" s="16"/>
      <c r="T90" s="197" t="s">
        <v>249</v>
      </c>
      <c r="U90" s="38">
        <v>296433</v>
      </c>
      <c r="V90" s="38">
        <v>296433</v>
      </c>
      <c r="W90" s="198">
        <v>43224</v>
      </c>
      <c r="X90" s="198">
        <v>43196</v>
      </c>
      <c r="Y90" s="199"/>
      <c r="AF90" s="96" t="s">
        <v>711</v>
      </c>
      <c r="AG90" s="25">
        <v>297549</v>
      </c>
      <c r="AH90" s="25">
        <v>297549</v>
      </c>
      <c r="AI90" s="24" t="s">
        <v>714</v>
      </c>
      <c r="AJ90" s="24">
        <v>43350</v>
      </c>
      <c r="AK90" s="25" t="s">
        <v>712</v>
      </c>
      <c r="AL90" s="96"/>
    </row>
    <row r="91" spans="8:38" s="15" customFormat="1" ht="23.4" x14ac:dyDescent="0.45">
      <c r="H91" s="16"/>
      <c r="I91" s="16"/>
      <c r="J91" s="16"/>
      <c r="K91" s="16"/>
      <c r="L91" s="16"/>
      <c r="M91" s="16"/>
      <c r="T91" s="197" t="s">
        <v>249</v>
      </c>
      <c r="U91" s="38">
        <v>296448</v>
      </c>
      <c r="V91" s="38">
        <v>296448</v>
      </c>
      <c r="W91" s="198">
        <v>43224</v>
      </c>
      <c r="X91" s="198">
        <v>43196</v>
      </c>
      <c r="Y91" s="199"/>
      <c r="AF91" s="96" t="s">
        <v>711</v>
      </c>
      <c r="AG91" s="25">
        <v>297551</v>
      </c>
      <c r="AH91" s="25">
        <v>297551</v>
      </c>
      <c r="AI91" s="24" t="s">
        <v>714</v>
      </c>
      <c r="AJ91" s="24">
        <v>43350</v>
      </c>
      <c r="AK91" s="25" t="s">
        <v>712</v>
      </c>
      <c r="AL91" s="96"/>
    </row>
    <row r="92" spans="8:38" s="15" customFormat="1" ht="23.4" x14ac:dyDescent="0.45">
      <c r="H92" s="16"/>
      <c r="I92" s="16"/>
      <c r="J92" s="16"/>
      <c r="K92" s="16"/>
      <c r="L92" s="16"/>
      <c r="M92" s="16"/>
      <c r="T92" s="197" t="s">
        <v>249</v>
      </c>
      <c r="U92" s="38">
        <v>296326</v>
      </c>
      <c r="V92" s="38">
        <v>296326</v>
      </c>
      <c r="W92" s="198">
        <v>43224</v>
      </c>
      <c r="X92" s="198">
        <v>43196</v>
      </c>
      <c r="Y92" s="199"/>
      <c r="AF92" s="96" t="s">
        <v>711</v>
      </c>
      <c r="AG92" s="25">
        <v>297556</v>
      </c>
      <c r="AH92" s="25">
        <v>297556</v>
      </c>
      <c r="AI92" s="24" t="s">
        <v>714</v>
      </c>
      <c r="AJ92" s="24">
        <v>43350</v>
      </c>
      <c r="AK92" s="25" t="s">
        <v>712</v>
      </c>
      <c r="AL92" s="96"/>
    </row>
    <row r="93" spans="8:38" s="15" customFormat="1" ht="23.4" x14ac:dyDescent="0.45">
      <c r="H93" s="16"/>
      <c r="I93" s="16"/>
      <c r="J93" s="16"/>
      <c r="K93" s="16"/>
      <c r="L93" s="16"/>
      <c r="M93" s="16"/>
      <c r="T93" s="197" t="s">
        <v>249</v>
      </c>
      <c r="U93" s="38">
        <v>296455</v>
      </c>
      <c r="V93" s="38">
        <v>296455</v>
      </c>
      <c r="W93" s="198">
        <v>43224</v>
      </c>
      <c r="X93" s="198">
        <v>43196</v>
      </c>
      <c r="Y93" s="199"/>
      <c r="AF93" s="96" t="s">
        <v>711</v>
      </c>
      <c r="AG93" s="25">
        <v>297559</v>
      </c>
      <c r="AH93" s="25">
        <v>297559</v>
      </c>
      <c r="AI93" s="24" t="s">
        <v>714</v>
      </c>
      <c r="AJ93" s="24">
        <v>43350</v>
      </c>
      <c r="AK93" s="25" t="s">
        <v>712</v>
      </c>
      <c r="AL93" s="96"/>
    </row>
    <row r="94" spans="8:38" s="15" customFormat="1" ht="23.4" x14ac:dyDescent="0.45">
      <c r="H94" s="16"/>
      <c r="I94" s="16"/>
      <c r="J94" s="16"/>
      <c r="K94" s="16"/>
      <c r="L94" s="16"/>
      <c r="M94" s="16"/>
      <c r="T94" s="197" t="s">
        <v>231</v>
      </c>
      <c r="U94" s="38" t="s">
        <v>409</v>
      </c>
      <c r="V94" s="38" t="s">
        <v>409</v>
      </c>
      <c r="W94" s="198" t="s">
        <v>240</v>
      </c>
      <c r="X94" s="198">
        <v>43203</v>
      </c>
      <c r="Y94" s="199"/>
      <c r="AF94" s="96" t="s">
        <v>711</v>
      </c>
      <c r="AG94" s="25">
        <v>297569</v>
      </c>
      <c r="AH94" s="25">
        <v>297569</v>
      </c>
      <c r="AI94" s="24" t="s">
        <v>714</v>
      </c>
      <c r="AJ94" s="24">
        <v>43350</v>
      </c>
      <c r="AK94" s="25" t="s">
        <v>712</v>
      </c>
      <c r="AL94" s="96"/>
    </row>
    <row r="95" spans="8:38" s="15" customFormat="1" ht="23.4" x14ac:dyDescent="0.45">
      <c r="H95" s="16"/>
      <c r="I95" s="16"/>
      <c r="J95" s="16"/>
      <c r="K95" s="16"/>
      <c r="L95" s="16"/>
      <c r="M95" s="16"/>
      <c r="T95" s="197" t="s">
        <v>231</v>
      </c>
      <c r="U95" s="38" t="s">
        <v>410</v>
      </c>
      <c r="V95" s="38" t="s">
        <v>410</v>
      </c>
      <c r="W95" s="198" t="s">
        <v>240</v>
      </c>
      <c r="X95" s="198">
        <v>43203</v>
      </c>
      <c r="Y95" s="199"/>
      <c r="Z95" s="1"/>
      <c r="AA95" s="1"/>
      <c r="AB95" s="1"/>
      <c r="AC95" s="1"/>
      <c r="AD95" s="1"/>
      <c r="AE95" s="1"/>
      <c r="AF95" s="96" t="s">
        <v>711</v>
      </c>
      <c r="AG95" s="25">
        <v>297573</v>
      </c>
      <c r="AH95" s="25">
        <v>297573</v>
      </c>
      <c r="AI95" s="24" t="s">
        <v>714</v>
      </c>
      <c r="AJ95" s="24">
        <v>43350</v>
      </c>
      <c r="AK95" s="25" t="s">
        <v>712</v>
      </c>
      <c r="AL95" s="96"/>
    </row>
    <row r="96" spans="8:38" ht="23.4" x14ac:dyDescent="0.45">
      <c r="T96" s="197" t="s">
        <v>231</v>
      </c>
      <c r="U96" s="38" t="s">
        <v>411</v>
      </c>
      <c r="V96" s="38" t="s">
        <v>411</v>
      </c>
      <c r="W96" s="198" t="s">
        <v>240</v>
      </c>
      <c r="X96" s="198">
        <v>43175</v>
      </c>
      <c r="Y96" s="199"/>
      <c r="AF96" s="96" t="s">
        <v>711</v>
      </c>
      <c r="AG96" s="25">
        <v>297582</v>
      </c>
      <c r="AH96" s="25">
        <v>297582</v>
      </c>
      <c r="AI96" s="24" t="s">
        <v>714</v>
      </c>
      <c r="AJ96" s="24">
        <v>43350</v>
      </c>
      <c r="AK96" s="25" t="s">
        <v>712</v>
      </c>
      <c r="AL96" s="96"/>
    </row>
    <row r="97" spans="20:40" ht="23.4" x14ac:dyDescent="0.45">
      <c r="T97" s="197" t="s">
        <v>231</v>
      </c>
      <c r="U97" s="38" t="s">
        <v>412</v>
      </c>
      <c r="V97" s="38" t="s">
        <v>412</v>
      </c>
      <c r="W97" s="198" t="s">
        <v>240</v>
      </c>
      <c r="X97" s="198">
        <v>43182</v>
      </c>
      <c r="Y97" s="199"/>
      <c r="AF97" s="96" t="s">
        <v>711</v>
      </c>
      <c r="AG97" s="25">
        <v>297585</v>
      </c>
      <c r="AH97" s="25">
        <v>297585</v>
      </c>
      <c r="AI97" s="24" t="s">
        <v>714</v>
      </c>
      <c r="AJ97" s="24">
        <v>43350</v>
      </c>
      <c r="AK97" s="25" t="s">
        <v>712</v>
      </c>
      <c r="AL97" s="96"/>
    </row>
    <row r="98" spans="20:40" ht="23.4" x14ac:dyDescent="0.45">
      <c r="T98" s="197" t="s">
        <v>231</v>
      </c>
      <c r="U98" s="38" t="s">
        <v>413</v>
      </c>
      <c r="V98" s="38" t="s">
        <v>413</v>
      </c>
      <c r="W98" s="198" t="s">
        <v>240</v>
      </c>
      <c r="X98" s="198">
        <v>43182</v>
      </c>
      <c r="Y98" s="199"/>
      <c r="AF98" s="96" t="s">
        <v>711</v>
      </c>
      <c r="AG98" s="25">
        <v>297590</v>
      </c>
      <c r="AH98" s="25">
        <v>297590</v>
      </c>
      <c r="AI98" s="24" t="s">
        <v>714</v>
      </c>
      <c r="AJ98" s="24">
        <v>43350</v>
      </c>
      <c r="AK98" s="25" t="s">
        <v>712</v>
      </c>
      <c r="AL98" s="96"/>
    </row>
    <row r="99" spans="20:40" ht="23.4" x14ac:dyDescent="0.45">
      <c r="T99" s="197" t="s">
        <v>231</v>
      </c>
      <c r="U99" s="38" t="s">
        <v>414</v>
      </c>
      <c r="V99" s="38" t="s">
        <v>414</v>
      </c>
      <c r="W99" s="198" t="s">
        <v>240</v>
      </c>
      <c r="X99" s="198">
        <v>43182</v>
      </c>
      <c r="Y99" s="199"/>
      <c r="AF99" s="96" t="s">
        <v>711</v>
      </c>
      <c r="AG99" s="25">
        <v>297598</v>
      </c>
      <c r="AH99" s="25">
        <v>297598</v>
      </c>
      <c r="AI99" s="24" t="s">
        <v>714</v>
      </c>
      <c r="AJ99" s="24">
        <v>43350</v>
      </c>
      <c r="AK99" s="25" t="s">
        <v>712</v>
      </c>
      <c r="AL99" s="96"/>
    </row>
    <row r="100" spans="20:40" ht="23.4" x14ac:dyDescent="0.45">
      <c r="T100" s="197" t="s">
        <v>231</v>
      </c>
      <c r="U100" s="38" t="s">
        <v>415</v>
      </c>
      <c r="V100" s="38" t="s">
        <v>415</v>
      </c>
      <c r="W100" s="198" t="s">
        <v>240</v>
      </c>
      <c r="X100" s="198">
        <v>43182</v>
      </c>
      <c r="Y100" s="199"/>
      <c r="AF100" s="96" t="s">
        <v>711</v>
      </c>
      <c r="AG100" s="25">
        <v>297606</v>
      </c>
      <c r="AH100" s="25">
        <v>297606</v>
      </c>
      <c r="AI100" s="24" t="s">
        <v>714</v>
      </c>
      <c r="AJ100" s="24">
        <v>43350</v>
      </c>
      <c r="AK100" s="25" t="s">
        <v>712</v>
      </c>
      <c r="AL100" s="96"/>
    </row>
    <row r="101" spans="20:40" ht="23.4" x14ac:dyDescent="0.45">
      <c r="T101" s="197" t="s">
        <v>231</v>
      </c>
      <c r="U101" s="38" t="s">
        <v>416</v>
      </c>
      <c r="V101" s="38" t="s">
        <v>416</v>
      </c>
      <c r="W101" s="198" t="s">
        <v>240</v>
      </c>
      <c r="X101" s="198">
        <v>43182</v>
      </c>
      <c r="Y101" s="199"/>
      <c r="AF101" s="96" t="s">
        <v>711</v>
      </c>
      <c r="AG101" s="25">
        <v>297612</v>
      </c>
      <c r="AH101" s="25">
        <v>297612</v>
      </c>
      <c r="AI101" s="24" t="s">
        <v>714</v>
      </c>
      <c r="AJ101" s="24">
        <v>43350</v>
      </c>
      <c r="AK101" s="25" t="s">
        <v>712</v>
      </c>
      <c r="AL101" s="96"/>
    </row>
    <row r="102" spans="20:40" ht="23.4" x14ac:dyDescent="0.45">
      <c r="T102" s="197" t="s">
        <v>231</v>
      </c>
      <c r="U102" s="38" t="s">
        <v>417</v>
      </c>
      <c r="V102" s="38" t="s">
        <v>417</v>
      </c>
      <c r="W102" s="198" t="s">
        <v>240</v>
      </c>
      <c r="X102" s="198">
        <v>43182</v>
      </c>
      <c r="Y102" s="199"/>
      <c r="AF102" s="96" t="s">
        <v>711</v>
      </c>
      <c r="AG102" s="25">
        <v>297614</v>
      </c>
      <c r="AH102" s="25">
        <v>297614</v>
      </c>
      <c r="AI102" s="24" t="s">
        <v>714</v>
      </c>
      <c r="AJ102" s="24">
        <v>43350</v>
      </c>
      <c r="AK102" s="25" t="s">
        <v>712</v>
      </c>
      <c r="AL102" s="96"/>
    </row>
    <row r="103" spans="20:40" ht="23.4" x14ac:dyDescent="0.45">
      <c r="T103" s="197" t="s">
        <v>231</v>
      </c>
      <c r="U103" s="38" t="s">
        <v>418</v>
      </c>
      <c r="V103" s="38" t="s">
        <v>418</v>
      </c>
      <c r="W103" s="198" t="s">
        <v>240</v>
      </c>
      <c r="X103" s="198">
        <v>43182</v>
      </c>
      <c r="Y103" s="199"/>
      <c r="AF103" s="96" t="s">
        <v>711</v>
      </c>
      <c r="AG103" s="25">
        <v>297634</v>
      </c>
      <c r="AH103" s="25">
        <v>297634</v>
      </c>
      <c r="AI103" s="24" t="s">
        <v>714</v>
      </c>
      <c r="AJ103" s="24">
        <v>43350</v>
      </c>
      <c r="AK103" s="25" t="s">
        <v>712</v>
      </c>
      <c r="AL103" s="96"/>
    </row>
    <row r="104" spans="20:40" ht="23.4" x14ac:dyDescent="0.45">
      <c r="T104" s="197" t="s">
        <v>231</v>
      </c>
      <c r="U104" s="38" t="s">
        <v>419</v>
      </c>
      <c r="V104" s="38" t="s">
        <v>419</v>
      </c>
      <c r="W104" s="198" t="s">
        <v>240</v>
      </c>
      <c r="X104" s="198">
        <v>43182</v>
      </c>
      <c r="Y104" s="199"/>
      <c r="AF104" s="96" t="s">
        <v>711</v>
      </c>
      <c r="AG104" s="25">
        <v>297643</v>
      </c>
      <c r="AH104" s="25">
        <v>297643</v>
      </c>
      <c r="AI104" s="24" t="s">
        <v>714</v>
      </c>
      <c r="AJ104" s="24">
        <v>43350</v>
      </c>
      <c r="AK104" s="25" t="s">
        <v>712</v>
      </c>
      <c r="AL104" s="96"/>
    </row>
    <row r="105" spans="20:40" ht="24" thickBot="1" x14ac:dyDescent="0.5">
      <c r="T105" s="200" t="s">
        <v>231</v>
      </c>
      <c r="U105" s="201" t="s">
        <v>420</v>
      </c>
      <c r="V105" s="201" t="s">
        <v>420</v>
      </c>
      <c r="W105" s="202" t="s">
        <v>240</v>
      </c>
      <c r="X105" s="202">
        <v>43203</v>
      </c>
      <c r="Y105" s="203"/>
      <c r="AF105" s="96" t="s">
        <v>711</v>
      </c>
      <c r="AG105" s="25">
        <v>297653</v>
      </c>
      <c r="AH105" s="25">
        <v>297653</v>
      </c>
      <c r="AI105" s="24" t="s">
        <v>714</v>
      </c>
      <c r="AJ105" s="24">
        <v>43350</v>
      </c>
      <c r="AK105" s="25" t="s">
        <v>712</v>
      </c>
      <c r="AL105" s="96"/>
    </row>
    <row r="106" spans="20:40" ht="24" thickTop="1" x14ac:dyDescent="0.45">
      <c r="T106" s="15"/>
      <c r="U106" s="16"/>
      <c r="V106" s="16"/>
      <c r="W106" s="16"/>
      <c r="X106" s="15"/>
      <c r="AF106" s="96" t="s">
        <v>711</v>
      </c>
      <c r="AG106" s="25">
        <v>297655</v>
      </c>
      <c r="AH106" s="25">
        <v>297655</v>
      </c>
      <c r="AI106" s="24" t="s">
        <v>714</v>
      </c>
      <c r="AJ106" s="24">
        <v>43350</v>
      </c>
      <c r="AK106" s="25" t="s">
        <v>712</v>
      </c>
      <c r="AL106" s="96"/>
    </row>
    <row r="107" spans="20:40" ht="23.4" x14ac:dyDescent="0.45">
      <c r="AF107" s="96" t="s">
        <v>711</v>
      </c>
      <c r="AG107" s="25">
        <v>297665</v>
      </c>
      <c r="AH107" s="25">
        <v>297665</v>
      </c>
      <c r="AI107" s="24" t="s">
        <v>714</v>
      </c>
      <c r="AJ107" s="24">
        <v>43350</v>
      </c>
      <c r="AK107" s="25" t="s">
        <v>712</v>
      </c>
      <c r="AL107" s="96"/>
    </row>
    <row r="108" spans="20:40" ht="23.4" x14ac:dyDescent="0.45">
      <c r="AF108" s="96" t="s">
        <v>272</v>
      </c>
      <c r="AG108" s="25" t="s">
        <v>731</v>
      </c>
      <c r="AH108" s="25" t="s">
        <v>731</v>
      </c>
      <c r="AI108" s="24">
        <v>43409</v>
      </c>
      <c r="AJ108" s="24">
        <v>43364</v>
      </c>
      <c r="AK108" s="25" t="s">
        <v>55</v>
      </c>
      <c r="AL108" s="96"/>
    </row>
    <row r="109" spans="20:40" ht="23.4" x14ac:dyDescent="0.45">
      <c r="AF109" s="96" t="s">
        <v>272</v>
      </c>
      <c r="AG109" s="25" t="s">
        <v>732</v>
      </c>
      <c r="AH109" s="25" t="s">
        <v>732</v>
      </c>
      <c r="AI109" s="24">
        <v>43409</v>
      </c>
      <c r="AJ109" s="24">
        <v>43364</v>
      </c>
      <c r="AK109" s="25" t="s">
        <v>55</v>
      </c>
      <c r="AL109" s="96"/>
      <c r="AN109" s="96"/>
    </row>
    <row r="110" spans="20:40" ht="23.4" x14ac:dyDescent="0.45">
      <c r="AF110" s="96" t="s">
        <v>272</v>
      </c>
      <c r="AG110" s="25" t="s">
        <v>733</v>
      </c>
      <c r="AH110" s="25" t="s">
        <v>733</v>
      </c>
      <c r="AI110" s="24">
        <v>43409</v>
      </c>
      <c r="AJ110" s="24">
        <v>43364</v>
      </c>
      <c r="AK110" s="25" t="s">
        <v>55</v>
      </c>
      <c r="AL110" s="96"/>
      <c r="AN110" s="96"/>
    </row>
    <row r="111" spans="20:40" ht="23.4" x14ac:dyDescent="0.45">
      <c r="AF111" s="96" t="s">
        <v>272</v>
      </c>
      <c r="AG111" s="25" t="s">
        <v>734</v>
      </c>
      <c r="AH111" s="25" t="s">
        <v>734</v>
      </c>
      <c r="AI111" s="24">
        <v>43409</v>
      </c>
      <c r="AJ111" s="24">
        <v>43364</v>
      </c>
      <c r="AK111" s="25" t="s">
        <v>55</v>
      </c>
      <c r="AL111" s="96"/>
      <c r="AN111" s="96"/>
    </row>
    <row r="112" spans="20:40" ht="23.4" x14ac:dyDescent="0.45">
      <c r="AF112" s="96" t="s">
        <v>272</v>
      </c>
      <c r="AG112" s="25" t="s">
        <v>735</v>
      </c>
      <c r="AH112" s="25" t="s">
        <v>735</v>
      </c>
      <c r="AI112" s="24">
        <v>43409</v>
      </c>
      <c r="AJ112" s="24">
        <v>43364</v>
      </c>
      <c r="AK112" s="25" t="s">
        <v>55</v>
      </c>
      <c r="AL112" s="96"/>
      <c r="AN112" s="96"/>
    </row>
    <row r="113" spans="32:40" ht="23.4" x14ac:dyDescent="0.45">
      <c r="AF113" s="96" t="s">
        <v>272</v>
      </c>
      <c r="AG113" s="25" t="s">
        <v>736</v>
      </c>
      <c r="AH113" s="25" t="s">
        <v>736</v>
      </c>
      <c r="AI113" s="24">
        <v>43409</v>
      </c>
      <c r="AJ113" s="24">
        <v>43364</v>
      </c>
      <c r="AK113" s="25" t="s">
        <v>55</v>
      </c>
      <c r="AL113" s="96"/>
      <c r="AN113" s="96"/>
    </row>
    <row r="114" spans="32:40" ht="23.4" x14ac:dyDescent="0.45">
      <c r="AF114" s="96" t="s">
        <v>272</v>
      </c>
      <c r="AG114" s="25" t="s">
        <v>737</v>
      </c>
      <c r="AH114" s="25" t="s">
        <v>737</v>
      </c>
      <c r="AI114" s="24">
        <v>43409</v>
      </c>
      <c r="AJ114" s="24">
        <v>43364</v>
      </c>
      <c r="AK114" s="25" t="s">
        <v>55</v>
      </c>
      <c r="AL114" s="96"/>
      <c r="AN114" s="96"/>
    </row>
    <row r="115" spans="32:40" ht="23.4" x14ac:dyDescent="0.45">
      <c r="AF115" s="96" t="s">
        <v>272</v>
      </c>
      <c r="AG115" s="25" t="s">
        <v>738</v>
      </c>
      <c r="AH115" s="25" t="s">
        <v>738</v>
      </c>
      <c r="AI115" s="24">
        <v>43409</v>
      </c>
      <c r="AJ115" s="24">
        <v>43364</v>
      </c>
      <c r="AK115" s="25" t="s">
        <v>55</v>
      </c>
      <c r="AL115" s="96"/>
      <c r="AN115" s="96"/>
    </row>
    <row r="116" spans="32:40" ht="23.4" x14ac:dyDescent="0.45">
      <c r="AF116" s="96" t="s">
        <v>272</v>
      </c>
      <c r="AG116" s="25" t="s">
        <v>739</v>
      </c>
      <c r="AH116" s="25" t="s">
        <v>739</v>
      </c>
      <c r="AI116" s="24">
        <v>43409</v>
      </c>
      <c r="AJ116" s="24">
        <v>43364</v>
      </c>
      <c r="AK116" s="25" t="s">
        <v>55</v>
      </c>
      <c r="AL116" s="96"/>
      <c r="AN116" s="96"/>
    </row>
    <row r="117" spans="32:40" ht="23.4" x14ac:dyDescent="0.45">
      <c r="AF117" s="96" t="s">
        <v>272</v>
      </c>
      <c r="AG117" s="25" t="s">
        <v>740</v>
      </c>
      <c r="AH117" s="25" t="s">
        <v>740</v>
      </c>
      <c r="AI117" s="24">
        <v>43412</v>
      </c>
      <c r="AJ117" s="24">
        <v>43399</v>
      </c>
      <c r="AK117" s="25" t="s">
        <v>55</v>
      </c>
      <c r="AL117" s="96"/>
      <c r="AN117" s="96"/>
    </row>
    <row r="118" spans="32:40" ht="23.4" x14ac:dyDescent="0.45">
      <c r="AF118" s="96" t="s">
        <v>275</v>
      </c>
      <c r="AG118" s="25" t="s">
        <v>741</v>
      </c>
      <c r="AH118" s="25" t="s">
        <v>741</v>
      </c>
      <c r="AI118" s="24">
        <v>43412</v>
      </c>
      <c r="AJ118" s="24">
        <v>43392</v>
      </c>
      <c r="AK118" s="25" t="s">
        <v>55</v>
      </c>
      <c r="AL118" s="96"/>
      <c r="AN118" s="96"/>
    </row>
    <row r="119" spans="32:40" ht="23.4" x14ac:dyDescent="0.45">
      <c r="AF119" s="96" t="s">
        <v>275</v>
      </c>
      <c r="AG119" s="25" t="s">
        <v>742</v>
      </c>
      <c r="AH119" s="25" t="s">
        <v>742</v>
      </c>
      <c r="AI119" s="24">
        <v>43409</v>
      </c>
      <c r="AJ119" s="24">
        <v>43392</v>
      </c>
      <c r="AK119" s="25" t="s">
        <v>55</v>
      </c>
      <c r="AL119" s="96"/>
      <c r="AN119" s="96"/>
    </row>
    <row r="120" spans="32:40" ht="23.4" x14ac:dyDescent="0.45">
      <c r="AF120" s="96" t="s">
        <v>275</v>
      </c>
      <c r="AG120" s="25" t="s">
        <v>743</v>
      </c>
      <c r="AH120" s="25" t="s">
        <v>743</v>
      </c>
      <c r="AI120" s="24">
        <v>43409</v>
      </c>
      <c r="AJ120" s="24">
        <v>43392</v>
      </c>
      <c r="AK120" s="25" t="s">
        <v>55</v>
      </c>
      <c r="AL120" s="96"/>
      <c r="AN120" s="96"/>
    </row>
    <row r="121" spans="32:40" ht="23.4" x14ac:dyDescent="0.45">
      <c r="AF121" s="96" t="s">
        <v>275</v>
      </c>
      <c r="AG121" s="25" t="s">
        <v>744</v>
      </c>
      <c r="AH121" s="25" t="s">
        <v>744</v>
      </c>
      <c r="AI121" s="24">
        <v>43409</v>
      </c>
      <c r="AJ121" s="24">
        <v>43392</v>
      </c>
      <c r="AK121" s="25" t="s">
        <v>55</v>
      </c>
      <c r="AL121" s="96"/>
      <c r="AN121" s="96"/>
    </row>
    <row r="122" spans="32:40" ht="23.4" x14ac:dyDescent="0.45">
      <c r="AF122" s="96" t="s">
        <v>275</v>
      </c>
      <c r="AG122" s="25" t="s">
        <v>745</v>
      </c>
      <c r="AH122" s="25" t="s">
        <v>745</v>
      </c>
      <c r="AI122" s="24">
        <v>43412</v>
      </c>
      <c r="AJ122" s="24">
        <v>43399</v>
      </c>
      <c r="AK122" s="25" t="s">
        <v>55</v>
      </c>
      <c r="AL122" s="96"/>
      <c r="AN122" s="96"/>
    </row>
    <row r="123" spans="32:40" ht="23.4" x14ac:dyDescent="0.45">
      <c r="AF123" s="96" t="s">
        <v>232</v>
      </c>
      <c r="AG123" s="25" t="s">
        <v>746</v>
      </c>
      <c r="AH123" s="25" t="s">
        <v>746</v>
      </c>
      <c r="AI123" s="24">
        <v>43412</v>
      </c>
      <c r="AJ123" s="24">
        <v>43378</v>
      </c>
      <c r="AK123" s="25" t="s">
        <v>55</v>
      </c>
      <c r="AL123" s="96"/>
      <c r="AN123" s="96"/>
    </row>
    <row r="124" spans="32:40" ht="23.4" x14ac:dyDescent="0.45">
      <c r="AF124" s="96" t="s">
        <v>232</v>
      </c>
      <c r="AG124" s="25" t="s">
        <v>747</v>
      </c>
      <c r="AH124" s="25" t="s">
        <v>747</v>
      </c>
      <c r="AI124" s="24">
        <v>43409</v>
      </c>
      <c r="AJ124" s="24">
        <v>43392</v>
      </c>
      <c r="AK124" s="25" t="s">
        <v>55</v>
      </c>
      <c r="AL124" s="96"/>
      <c r="AN124" s="96"/>
    </row>
    <row r="125" spans="32:40" ht="23.4" x14ac:dyDescent="0.45">
      <c r="AF125" s="96" t="s">
        <v>232</v>
      </c>
      <c r="AG125" s="25" t="s">
        <v>748</v>
      </c>
      <c r="AH125" s="25" t="s">
        <v>748</v>
      </c>
      <c r="AI125" s="24">
        <v>43411</v>
      </c>
      <c r="AJ125" s="24">
        <v>43399</v>
      </c>
      <c r="AK125" s="25" t="s">
        <v>55</v>
      </c>
      <c r="AL125" s="96"/>
      <c r="AN125" s="96"/>
    </row>
    <row r="126" spans="32:40" ht="23.4" x14ac:dyDescent="0.45">
      <c r="AF126" s="96" t="s">
        <v>230</v>
      </c>
      <c r="AG126" s="25" t="s">
        <v>749</v>
      </c>
      <c r="AH126" s="25" t="s">
        <v>749</v>
      </c>
      <c r="AI126" s="24">
        <v>43409</v>
      </c>
      <c r="AJ126" s="24">
        <v>43399</v>
      </c>
      <c r="AK126" s="25" t="s">
        <v>750</v>
      </c>
      <c r="AL126" s="96"/>
      <c r="AN126" s="96"/>
    </row>
    <row r="127" spans="32:40" ht="23.4" x14ac:dyDescent="0.45">
      <c r="AF127" s="96" t="s">
        <v>231</v>
      </c>
      <c r="AG127" s="25" t="s">
        <v>751</v>
      </c>
      <c r="AH127" s="25" t="s">
        <v>751</v>
      </c>
      <c r="AI127" s="24">
        <v>43410</v>
      </c>
      <c r="AJ127" s="24">
        <v>43399</v>
      </c>
      <c r="AK127" s="25" t="s">
        <v>750</v>
      </c>
      <c r="AL127" s="96"/>
      <c r="AN127" s="96"/>
    </row>
    <row r="128" spans="32:40" ht="23.4" x14ac:dyDescent="0.45">
      <c r="AF128" s="96" t="s">
        <v>231</v>
      </c>
      <c r="AG128" s="25" t="s">
        <v>752</v>
      </c>
      <c r="AH128" s="25" t="s">
        <v>752</v>
      </c>
      <c r="AI128" s="24">
        <v>43410</v>
      </c>
      <c r="AJ128" s="24">
        <v>43399</v>
      </c>
      <c r="AK128" s="25" t="s">
        <v>750</v>
      </c>
      <c r="AL128" s="96"/>
      <c r="AN128" s="96"/>
    </row>
    <row r="129" spans="32:40" ht="23.4" x14ac:dyDescent="0.45">
      <c r="AF129" s="96" t="s">
        <v>231</v>
      </c>
      <c r="AG129" s="25" t="s">
        <v>753</v>
      </c>
      <c r="AH129" s="25" t="s">
        <v>753</v>
      </c>
      <c r="AI129" s="24">
        <v>43410</v>
      </c>
      <c r="AJ129" s="24">
        <v>43399</v>
      </c>
      <c r="AK129" s="25" t="s">
        <v>750</v>
      </c>
      <c r="AL129" s="96"/>
      <c r="AN129" s="96"/>
    </row>
    <row r="130" spans="32:40" ht="23.4" x14ac:dyDescent="0.45">
      <c r="AF130" s="96" t="s">
        <v>231</v>
      </c>
      <c r="AG130" s="25" t="s">
        <v>754</v>
      </c>
      <c r="AH130" s="25" t="s">
        <v>754</v>
      </c>
      <c r="AI130" s="24">
        <v>43410</v>
      </c>
      <c r="AJ130" s="24">
        <v>43399</v>
      </c>
      <c r="AK130" s="25" t="s">
        <v>750</v>
      </c>
      <c r="AL130" s="96"/>
      <c r="AN130" s="96"/>
    </row>
    <row r="131" spans="32:40" ht="23.4" x14ac:dyDescent="0.45">
      <c r="AF131" s="96" t="s">
        <v>231</v>
      </c>
      <c r="AG131" s="25" t="s">
        <v>755</v>
      </c>
      <c r="AH131" s="25" t="s">
        <v>755</v>
      </c>
      <c r="AI131" s="24">
        <v>43410</v>
      </c>
      <c r="AJ131" s="24">
        <v>43399</v>
      </c>
      <c r="AK131" s="25" t="s">
        <v>750</v>
      </c>
      <c r="AL131" s="96"/>
      <c r="AN131" s="96"/>
    </row>
    <row r="132" spans="32:40" ht="23.4" x14ac:dyDescent="0.45">
      <c r="AF132" s="96" t="s">
        <v>231</v>
      </c>
      <c r="AG132" s="25" t="s">
        <v>756</v>
      </c>
      <c r="AH132" s="25" t="s">
        <v>756</v>
      </c>
      <c r="AI132" s="24">
        <v>43410</v>
      </c>
      <c r="AJ132" s="24">
        <v>43399</v>
      </c>
      <c r="AK132" s="25" t="s">
        <v>750</v>
      </c>
      <c r="AL132" s="96"/>
      <c r="AN132" s="96"/>
    </row>
    <row r="133" spans="32:40" ht="23.4" x14ac:dyDescent="0.45">
      <c r="AF133" s="96" t="s">
        <v>231</v>
      </c>
      <c r="AG133" s="25" t="s">
        <v>757</v>
      </c>
      <c r="AH133" s="25" t="s">
        <v>757</v>
      </c>
      <c r="AI133" s="24">
        <v>43424</v>
      </c>
      <c r="AJ133" s="24">
        <v>43399</v>
      </c>
      <c r="AK133" s="25" t="s">
        <v>750</v>
      </c>
      <c r="AL133" s="96"/>
      <c r="AN133" s="96"/>
    </row>
    <row r="134" spans="32:40" ht="23.4" x14ac:dyDescent="0.45">
      <c r="AF134" s="96" t="s">
        <v>260</v>
      </c>
      <c r="AG134" s="25" t="s">
        <v>758</v>
      </c>
      <c r="AH134" s="25" t="s">
        <v>758</v>
      </c>
      <c r="AI134" s="24">
        <v>43418</v>
      </c>
      <c r="AJ134" s="24">
        <v>43399</v>
      </c>
      <c r="AK134" s="25" t="s">
        <v>750</v>
      </c>
      <c r="AL134" s="96"/>
      <c r="AN134" s="96"/>
    </row>
    <row r="135" spans="32:40" ht="23.4" x14ac:dyDescent="0.45">
      <c r="AF135" s="96" t="s">
        <v>260</v>
      </c>
      <c r="AG135" s="25" t="s">
        <v>759</v>
      </c>
      <c r="AH135" s="25" t="s">
        <v>759</v>
      </c>
      <c r="AI135" s="24">
        <v>43418</v>
      </c>
      <c r="AJ135" s="24">
        <v>43399</v>
      </c>
      <c r="AK135" s="25" t="s">
        <v>750</v>
      </c>
      <c r="AL135" s="96"/>
      <c r="AN135" s="96"/>
    </row>
    <row r="136" spans="32:40" ht="23.4" x14ac:dyDescent="0.45">
      <c r="AF136" s="96"/>
      <c r="AG136" s="25"/>
      <c r="AH136" s="25"/>
      <c r="AI136" s="24"/>
      <c r="AJ136" s="24"/>
      <c r="AK136" s="25"/>
      <c r="AL136" s="96"/>
      <c r="AN136" s="96"/>
    </row>
    <row r="137" spans="32:40" ht="23.4" x14ac:dyDescent="0.45">
      <c r="AF137" s="96"/>
      <c r="AG137" s="25"/>
      <c r="AH137" s="25"/>
      <c r="AI137" s="24"/>
      <c r="AJ137" s="24"/>
      <c r="AK137" s="25"/>
      <c r="AL137" s="96"/>
      <c r="AN137" s="96"/>
    </row>
    <row r="138" spans="32:40" ht="23.4" x14ac:dyDescent="0.45">
      <c r="AF138" s="96"/>
      <c r="AG138" s="25"/>
      <c r="AH138" s="25"/>
      <c r="AI138" s="24"/>
      <c r="AJ138" s="24"/>
      <c r="AK138" s="25"/>
      <c r="AL138" s="96"/>
      <c r="AN138" s="96"/>
    </row>
    <row r="139" spans="32:40" ht="23.4" x14ac:dyDescent="0.45">
      <c r="AF139" s="96"/>
      <c r="AG139" s="25"/>
      <c r="AH139" s="25"/>
      <c r="AI139" s="24"/>
      <c r="AJ139" s="24"/>
      <c r="AK139" s="25"/>
      <c r="AL139" s="96"/>
      <c r="AN139" s="96"/>
    </row>
    <row r="140" spans="32:40" ht="23.4" x14ac:dyDescent="0.45">
      <c r="AF140" s="96"/>
      <c r="AG140" s="25"/>
      <c r="AH140" s="25"/>
      <c r="AI140" s="24"/>
      <c r="AJ140" s="24"/>
      <c r="AK140" s="25"/>
      <c r="AL140" s="96"/>
      <c r="AN140" s="96"/>
    </row>
    <row r="141" spans="32:40" ht="23.4" x14ac:dyDescent="0.45">
      <c r="AF141" s="96"/>
      <c r="AG141" s="25"/>
      <c r="AH141" s="25"/>
      <c r="AI141" s="24"/>
      <c r="AJ141" s="24"/>
      <c r="AK141" s="25"/>
      <c r="AL141" s="96"/>
      <c r="AN141" s="96"/>
    </row>
    <row r="142" spans="32:40" ht="23.4" x14ac:dyDescent="0.45">
      <c r="AF142" s="96"/>
      <c r="AG142" s="25"/>
      <c r="AH142" s="25"/>
      <c r="AI142" s="24"/>
      <c r="AJ142" s="24"/>
      <c r="AK142" s="25"/>
      <c r="AL142" s="96"/>
      <c r="AN142" s="96"/>
    </row>
    <row r="143" spans="32:40" ht="23.4" x14ac:dyDescent="0.45">
      <c r="AF143" s="96"/>
      <c r="AG143" s="25"/>
      <c r="AH143" s="25"/>
      <c r="AI143" s="24"/>
      <c r="AJ143" s="24"/>
      <c r="AK143" s="25"/>
      <c r="AL143" s="96"/>
      <c r="AN143" s="96"/>
    </row>
    <row r="144" spans="32:40" ht="23.4" x14ac:dyDescent="0.45">
      <c r="AF144" s="96"/>
      <c r="AG144" s="25"/>
      <c r="AH144" s="25"/>
      <c r="AI144" s="24"/>
      <c r="AJ144" s="24"/>
      <c r="AK144" s="25"/>
      <c r="AL144" s="96"/>
      <c r="AN144" s="96"/>
    </row>
    <row r="145" spans="32:40" ht="23.4" x14ac:dyDescent="0.45">
      <c r="AF145" s="96"/>
      <c r="AG145" s="25"/>
      <c r="AH145" s="25"/>
      <c r="AI145" s="24"/>
      <c r="AJ145" s="24"/>
      <c r="AK145" s="25"/>
      <c r="AL145" s="96"/>
      <c r="AN145" s="96"/>
    </row>
    <row r="146" spans="32:40" ht="23.4" x14ac:dyDescent="0.45">
      <c r="AF146" s="96"/>
      <c r="AG146" s="25"/>
      <c r="AH146" s="25"/>
      <c r="AI146" s="24"/>
      <c r="AJ146" s="24"/>
      <c r="AK146" s="25"/>
      <c r="AL146" s="96"/>
      <c r="AN146" s="96"/>
    </row>
    <row r="147" spans="32:40" ht="23.4" x14ac:dyDescent="0.45">
      <c r="AF147" s="96"/>
      <c r="AG147" s="25"/>
      <c r="AH147" s="25"/>
      <c r="AI147" s="24"/>
      <c r="AJ147" s="24"/>
      <c r="AK147" s="25"/>
      <c r="AL147" s="96"/>
      <c r="AN147" s="96"/>
    </row>
    <row r="148" spans="32:40" ht="23.4" x14ac:dyDescent="0.45">
      <c r="AF148" s="96"/>
      <c r="AG148" s="25"/>
      <c r="AH148" s="25"/>
      <c r="AI148" s="24"/>
      <c r="AJ148" s="24"/>
      <c r="AK148" s="25"/>
      <c r="AL148" s="96"/>
      <c r="AN148" s="96"/>
    </row>
    <row r="149" spans="32:40" ht="23.4" x14ac:dyDescent="0.45">
      <c r="AF149" s="96"/>
      <c r="AG149" s="25"/>
      <c r="AH149" s="25"/>
      <c r="AI149" s="24"/>
      <c r="AJ149" s="24"/>
      <c r="AK149" s="25"/>
      <c r="AL149" s="96"/>
      <c r="AN149" s="96"/>
    </row>
    <row r="150" spans="32:40" ht="23.4" x14ac:dyDescent="0.45">
      <c r="AF150" s="96"/>
      <c r="AG150" s="25"/>
      <c r="AH150" s="25"/>
      <c r="AI150" s="24"/>
      <c r="AJ150" s="24"/>
      <c r="AK150" s="25"/>
      <c r="AL150" s="96"/>
      <c r="AN150" s="96"/>
    </row>
    <row r="151" spans="32:40" ht="23.4" x14ac:dyDescent="0.45">
      <c r="AF151" s="96"/>
      <c r="AG151" s="25"/>
      <c r="AH151" s="25"/>
      <c r="AI151" s="24"/>
      <c r="AJ151" s="24"/>
      <c r="AK151" s="25"/>
      <c r="AL151" s="96"/>
      <c r="AN151" s="96"/>
    </row>
    <row r="152" spans="32:40" ht="23.4" x14ac:dyDescent="0.45">
      <c r="AF152" s="96"/>
      <c r="AG152" s="25"/>
      <c r="AH152" s="25"/>
      <c r="AI152" s="24"/>
      <c r="AJ152" s="24"/>
      <c r="AK152" s="25"/>
      <c r="AL152" s="96"/>
      <c r="AN152" s="96"/>
    </row>
    <row r="153" spans="32:40" ht="23.4" x14ac:dyDescent="0.45">
      <c r="AF153" s="96"/>
      <c r="AG153" s="25"/>
      <c r="AH153" s="25"/>
      <c r="AI153" s="24"/>
      <c r="AJ153" s="24"/>
      <c r="AK153" s="25"/>
      <c r="AL153" s="96"/>
      <c r="AN153" s="96"/>
    </row>
    <row r="154" spans="32:40" ht="23.4" x14ac:dyDescent="0.45">
      <c r="AF154" s="96"/>
      <c r="AG154" s="25"/>
      <c r="AH154" s="25"/>
      <c r="AI154" s="24"/>
      <c r="AJ154" s="24"/>
      <c r="AK154" s="25"/>
      <c r="AL154" s="96"/>
      <c r="AN154" s="96"/>
    </row>
    <row r="155" spans="32:40" ht="23.4" x14ac:dyDescent="0.45">
      <c r="AF155" s="96"/>
      <c r="AG155" s="25"/>
      <c r="AH155" s="25"/>
      <c r="AI155" s="24"/>
      <c r="AJ155" s="24"/>
      <c r="AK155" s="25"/>
      <c r="AL155" s="96"/>
      <c r="AN155" s="96"/>
    </row>
    <row r="156" spans="32:40" ht="23.4" x14ac:dyDescent="0.45">
      <c r="AF156" s="96"/>
      <c r="AG156" s="25"/>
      <c r="AH156" s="25"/>
      <c r="AI156" s="24"/>
      <c r="AJ156" s="24"/>
      <c r="AK156" s="25"/>
      <c r="AL156" s="96"/>
      <c r="AN156" s="96"/>
    </row>
    <row r="157" spans="32:40" ht="23.4" x14ac:dyDescent="0.45">
      <c r="AF157" s="96"/>
      <c r="AG157" s="25"/>
      <c r="AH157" s="25"/>
      <c r="AI157" s="24"/>
      <c r="AJ157" s="24"/>
      <c r="AK157" s="25"/>
      <c r="AL157" s="96"/>
      <c r="AN157" s="96"/>
    </row>
    <row r="158" spans="32:40" ht="23.4" x14ac:dyDescent="0.45">
      <c r="AF158" s="96"/>
      <c r="AG158" s="25"/>
      <c r="AH158" s="25"/>
      <c r="AI158" s="24"/>
      <c r="AJ158" s="24"/>
      <c r="AK158" s="25"/>
      <c r="AL158" s="96"/>
      <c r="AN158" s="96"/>
    </row>
    <row r="159" spans="32:40" ht="23.4" x14ac:dyDescent="0.45">
      <c r="AF159" s="96"/>
      <c r="AG159" s="25"/>
      <c r="AH159" s="25"/>
      <c r="AI159" s="24"/>
      <c r="AJ159" s="24"/>
      <c r="AK159" s="25"/>
      <c r="AL159" s="96"/>
      <c r="AN159" s="96"/>
    </row>
    <row r="160" spans="32:40" ht="23.4" x14ac:dyDescent="0.45">
      <c r="AF160" s="96"/>
      <c r="AG160" s="25"/>
      <c r="AH160" s="25"/>
      <c r="AI160" s="24"/>
      <c r="AJ160" s="24"/>
      <c r="AK160" s="25"/>
      <c r="AL160" s="96"/>
      <c r="AN160" s="96"/>
    </row>
    <row r="161" spans="32:40" ht="23.4" x14ac:dyDescent="0.45">
      <c r="AF161" s="96"/>
      <c r="AG161" s="25"/>
      <c r="AH161" s="25"/>
      <c r="AI161" s="24"/>
      <c r="AJ161" s="24"/>
      <c r="AK161" s="25"/>
      <c r="AL161" s="96"/>
      <c r="AN161" s="96"/>
    </row>
    <row r="162" spans="32:40" ht="23.4" x14ac:dyDescent="0.45">
      <c r="AF162" s="96"/>
      <c r="AG162" s="25"/>
      <c r="AH162" s="25"/>
      <c r="AI162" s="24"/>
      <c r="AJ162" s="24"/>
      <c r="AK162" s="25"/>
      <c r="AL162" s="96"/>
      <c r="AN162" s="96"/>
    </row>
    <row r="163" spans="32:40" ht="23.4" x14ac:dyDescent="0.45">
      <c r="AF163" s="96"/>
      <c r="AG163" s="25"/>
      <c r="AH163" s="25"/>
      <c r="AI163" s="24"/>
      <c r="AJ163" s="24"/>
      <c r="AK163" s="25"/>
      <c r="AL163" s="96"/>
      <c r="AN163" s="96"/>
    </row>
    <row r="164" spans="32:40" ht="23.4" x14ac:dyDescent="0.45">
      <c r="AF164" s="96"/>
      <c r="AG164" s="25"/>
      <c r="AH164" s="25"/>
      <c r="AI164" s="24"/>
      <c r="AJ164" s="24"/>
      <c r="AK164" s="25"/>
      <c r="AL164" s="96"/>
      <c r="AN164" s="96"/>
    </row>
    <row r="165" spans="32:40" ht="23.4" x14ac:dyDescent="0.45">
      <c r="AF165" s="96"/>
      <c r="AG165" s="25"/>
      <c r="AH165" s="25"/>
      <c r="AI165" s="24"/>
      <c r="AJ165" s="24"/>
      <c r="AK165" s="25"/>
      <c r="AL165" s="96"/>
      <c r="AN165" s="96"/>
    </row>
    <row r="166" spans="32:40" ht="23.4" x14ac:dyDescent="0.45">
      <c r="AF166" s="96"/>
      <c r="AG166" s="25"/>
      <c r="AH166" s="25"/>
      <c r="AI166" s="24"/>
      <c r="AJ166" s="24"/>
      <c r="AK166" s="25"/>
      <c r="AL166" s="96"/>
      <c r="AN166" s="96"/>
    </row>
    <row r="167" spans="32:40" ht="23.4" x14ac:dyDescent="0.45">
      <c r="AF167" s="96"/>
      <c r="AG167" s="25"/>
      <c r="AH167" s="25"/>
      <c r="AI167" s="24"/>
      <c r="AJ167" s="24"/>
      <c r="AK167" s="25"/>
      <c r="AL167" s="96"/>
      <c r="AN167" s="96"/>
    </row>
    <row r="168" spans="32:40" ht="23.4" x14ac:dyDescent="0.45">
      <c r="AF168" s="96"/>
      <c r="AG168" s="25"/>
      <c r="AH168" s="25"/>
      <c r="AI168" s="24"/>
      <c r="AJ168" s="24"/>
      <c r="AK168" s="25"/>
      <c r="AL168" s="96"/>
      <c r="AN168" s="96"/>
    </row>
    <row r="169" spans="32:40" ht="23.4" x14ac:dyDescent="0.45">
      <c r="AN169" s="96"/>
    </row>
  </sheetData>
  <sortState ref="U12:Y30">
    <sortCondition ref="X12:X30"/>
  </sortState>
  <mergeCells count="6">
    <mergeCell ref="AF4:AK4"/>
    <mergeCell ref="A3:M3"/>
    <mergeCell ref="H4:M4"/>
    <mergeCell ref="N4:S4"/>
    <mergeCell ref="T4:Y4"/>
    <mergeCell ref="Z4:AE4"/>
  </mergeCells>
  <conditionalFormatting sqref="AB11:AB104 V11:V105 P11:P37">
    <cfRule type="duplicateValues" dxfId="3" priority="57"/>
  </conditionalFormatting>
  <conditionalFormatting sqref="AA11:AA52 AG11:AG135">
    <cfRule type="duplicateValues" dxfId="2" priority="59"/>
  </conditionalFormatting>
  <conditionalFormatting sqref="O11:O37 U11:U105 AA11:AA52 AG11:AG135">
    <cfRule type="duplicateValues" dxfId="1" priority="1"/>
  </conditionalFormatting>
  <printOptions horizontalCentered="1"/>
  <pageMargins left="0.70866141732283472" right="0.51181102362204722" top="0.35433070866141736" bottom="0.35433070866141736" header="0.31496062992125984" footer="0.31496062992125984"/>
  <pageSetup paperSize="5" scale="3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N101"/>
  <sheetViews>
    <sheetView topLeftCell="B1" zoomScale="41" zoomScaleNormal="41" workbookViewId="0">
      <pane ySplit="1" topLeftCell="A3" activePane="bottomLeft" state="frozen"/>
      <selection activeCell="P24" sqref="P24"/>
      <selection pane="bottomLeft" activeCell="AI10" sqref="AI10"/>
    </sheetView>
  </sheetViews>
  <sheetFormatPr baseColWidth="10" defaultColWidth="11.44140625" defaultRowHeight="14.4" x14ac:dyDescent="0.3"/>
  <cols>
    <col min="1" max="1" width="22.109375" style="1" hidden="1" customWidth="1"/>
    <col min="2" max="2" width="25.5546875" style="1" customWidth="1"/>
    <col min="3" max="3" width="31.6640625" style="1" customWidth="1"/>
    <col min="4" max="4" width="41.88671875" style="1" customWidth="1"/>
    <col min="5" max="5" width="42.44140625" style="1" customWidth="1"/>
    <col min="6" max="6" width="45.6640625" style="1" customWidth="1"/>
    <col min="7" max="7" width="26.44140625" style="1" customWidth="1"/>
    <col min="8" max="13" width="30.33203125" style="2" customWidth="1"/>
    <col min="14" max="14" width="36.5546875" style="1" customWidth="1"/>
    <col min="15" max="15" width="50.5546875" style="1" customWidth="1"/>
    <col min="16" max="16" width="47.44140625" style="1" customWidth="1"/>
    <col min="17" max="20" width="31" style="1" customWidth="1"/>
    <col min="21" max="21" width="51.33203125" style="1" customWidth="1"/>
    <col min="22" max="22" width="64.33203125" style="1" customWidth="1"/>
    <col min="23" max="24" width="31" style="1" customWidth="1"/>
    <col min="25" max="25" width="40.109375" style="1" customWidth="1"/>
    <col min="26" max="26" width="32.88671875" style="1" customWidth="1"/>
    <col min="27" max="27" width="49.6640625" style="1" customWidth="1"/>
    <col min="28" max="28" width="43" style="1" customWidth="1"/>
    <col min="29" max="30" width="29.6640625" style="1" customWidth="1"/>
    <col min="31" max="31" width="43.109375" style="1" customWidth="1"/>
    <col min="32" max="32" width="31.33203125" style="1" customWidth="1"/>
    <col min="33" max="33" width="69.109375" style="1" bestFit="1" customWidth="1"/>
    <col min="34" max="34" width="66.33203125" style="1" bestFit="1" customWidth="1"/>
    <col min="35" max="35" width="40" style="1" customWidth="1"/>
    <col min="36" max="37" width="29.109375" style="1" customWidth="1"/>
    <col min="38" max="16384" width="11.44140625" style="1"/>
  </cols>
  <sheetData>
    <row r="3" spans="1:37" ht="30.6" thickBot="1" x14ac:dyDescent="0.35">
      <c r="A3" s="334" t="s">
        <v>93</v>
      </c>
      <c r="B3" s="334"/>
      <c r="C3" s="334"/>
      <c r="D3" s="334"/>
      <c r="E3" s="334"/>
      <c r="F3" s="334"/>
      <c r="G3" s="334"/>
      <c r="H3" s="334"/>
      <c r="I3" s="334"/>
      <c r="J3" s="334"/>
      <c r="K3" s="334"/>
      <c r="L3" s="334"/>
      <c r="M3" s="334"/>
    </row>
    <row r="4" spans="1:37" ht="46.8" thickBot="1" x14ac:dyDescent="0.9">
      <c r="A4" s="6"/>
      <c r="B4" s="6"/>
      <c r="C4" s="6"/>
      <c r="D4" s="6"/>
      <c r="E4" s="6"/>
      <c r="F4" s="6"/>
      <c r="G4" s="6"/>
      <c r="H4" s="324" t="s">
        <v>0</v>
      </c>
      <c r="I4" s="325"/>
      <c r="J4" s="325"/>
      <c r="K4" s="325"/>
      <c r="L4" s="325"/>
      <c r="M4" s="329"/>
      <c r="N4" s="324" t="s">
        <v>1</v>
      </c>
      <c r="O4" s="325"/>
      <c r="P4" s="325"/>
      <c r="Q4" s="325"/>
      <c r="R4" s="325"/>
      <c r="S4" s="329"/>
      <c r="T4" s="324" t="s">
        <v>2</v>
      </c>
      <c r="U4" s="325"/>
      <c r="V4" s="325"/>
      <c r="W4" s="325"/>
      <c r="X4" s="325"/>
      <c r="Y4" s="329"/>
      <c r="Z4" s="324" t="s">
        <v>3</v>
      </c>
      <c r="AA4" s="325"/>
      <c r="AB4" s="325"/>
      <c r="AC4" s="325"/>
      <c r="AD4" s="325"/>
      <c r="AE4" s="329"/>
      <c r="AF4" s="324" t="s">
        <v>4</v>
      </c>
      <c r="AG4" s="325"/>
      <c r="AH4" s="325"/>
      <c r="AI4" s="325"/>
      <c r="AJ4" s="325"/>
      <c r="AK4" s="329"/>
    </row>
    <row r="5" spans="1:37" ht="128.25" customHeight="1" x14ac:dyDescent="0.3">
      <c r="A5" s="7" t="s">
        <v>5</v>
      </c>
      <c r="B5" s="8" t="s">
        <v>6</v>
      </c>
      <c r="C5" s="8" t="s">
        <v>7</v>
      </c>
      <c r="D5" s="8" t="s">
        <v>8</v>
      </c>
      <c r="E5" s="8" t="s">
        <v>9</v>
      </c>
      <c r="F5" s="9" t="s">
        <v>10</v>
      </c>
      <c r="G5" s="8" t="s">
        <v>11</v>
      </c>
      <c r="H5" s="10" t="s">
        <v>12</v>
      </c>
      <c r="I5" s="10" t="s">
        <v>13</v>
      </c>
      <c r="J5" s="10" t="s">
        <v>14</v>
      </c>
      <c r="K5" s="10" t="s">
        <v>15</v>
      </c>
      <c r="L5" s="10" t="s">
        <v>16</v>
      </c>
      <c r="M5" s="10" t="s">
        <v>17</v>
      </c>
      <c r="N5" s="10" t="s">
        <v>12</v>
      </c>
      <c r="O5" s="10" t="s">
        <v>13</v>
      </c>
      <c r="P5" s="10" t="s">
        <v>14</v>
      </c>
      <c r="Q5" s="10" t="s">
        <v>15</v>
      </c>
      <c r="R5" s="10" t="s">
        <v>16</v>
      </c>
      <c r="S5" s="10" t="s">
        <v>17</v>
      </c>
      <c r="T5" s="10" t="s">
        <v>12</v>
      </c>
      <c r="U5" s="10" t="s">
        <v>13</v>
      </c>
      <c r="V5" s="10" t="s">
        <v>14</v>
      </c>
      <c r="W5" s="10" t="s">
        <v>15</v>
      </c>
      <c r="X5" s="10" t="s">
        <v>16</v>
      </c>
      <c r="Y5" s="10" t="s">
        <v>17</v>
      </c>
      <c r="Z5" s="10" t="s">
        <v>12</v>
      </c>
      <c r="AA5" s="10" t="s">
        <v>13</v>
      </c>
      <c r="AB5" s="10" t="s">
        <v>14</v>
      </c>
      <c r="AC5" s="10" t="s">
        <v>15</v>
      </c>
      <c r="AD5" s="10" t="s">
        <v>16</v>
      </c>
      <c r="AE5" s="10" t="s">
        <v>17</v>
      </c>
      <c r="AF5" s="10" t="s">
        <v>12</v>
      </c>
      <c r="AG5" s="10" t="s">
        <v>13</v>
      </c>
      <c r="AH5" s="10" t="s">
        <v>14</v>
      </c>
      <c r="AI5" s="10" t="s">
        <v>15</v>
      </c>
      <c r="AJ5" s="10" t="s">
        <v>16</v>
      </c>
      <c r="AK5" s="10" t="s">
        <v>17</v>
      </c>
    </row>
    <row r="6" spans="1:37" ht="205.5" customHeight="1" x14ac:dyDescent="0.3">
      <c r="A6" s="11" t="s">
        <v>18</v>
      </c>
      <c r="B6" s="11" t="s">
        <v>58</v>
      </c>
      <c r="C6" s="11" t="s">
        <v>120</v>
      </c>
      <c r="D6" s="11" t="s">
        <v>121</v>
      </c>
      <c r="E6" s="11" t="s">
        <v>122</v>
      </c>
      <c r="F6" s="12" t="s">
        <v>20</v>
      </c>
      <c r="G6" s="12" t="s">
        <v>21</v>
      </c>
      <c r="H6" s="13">
        <f>(I6/J6)</f>
        <v>0.9285714285714286</v>
      </c>
      <c r="I6" s="14">
        <f>O6+U6+AA6+AG6</f>
        <v>143</v>
      </c>
      <c r="J6" s="14">
        <f>+P6+V6+AB6+AH6</f>
        <v>154</v>
      </c>
      <c r="K6" s="13">
        <f>(L6/M6)</f>
        <v>0.85465116279069764</v>
      </c>
      <c r="L6" s="14">
        <f>+R6+X6+AD6+AJ6</f>
        <v>147</v>
      </c>
      <c r="M6" s="14">
        <f>+S6+Y6+AE6+AK6</f>
        <v>172</v>
      </c>
      <c r="N6" s="13">
        <f>(O6/P6)</f>
        <v>0.83333333333333337</v>
      </c>
      <c r="O6" s="14">
        <v>20</v>
      </c>
      <c r="P6" s="14">
        <v>24</v>
      </c>
      <c r="Q6" s="13">
        <f>(R6/S6)</f>
        <v>0.61538461538461542</v>
      </c>
      <c r="R6" s="14">
        <f>+O10</f>
        <v>8</v>
      </c>
      <c r="S6" s="14">
        <f>+P10</f>
        <v>13</v>
      </c>
      <c r="T6" s="13">
        <f>(U6/V6)</f>
        <v>1.0294117647058822</v>
      </c>
      <c r="U6" s="14">
        <v>35</v>
      </c>
      <c r="V6" s="14">
        <v>34</v>
      </c>
      <c r="W6" s="13">
        <f>(X6/Y6)</f>
        <v>1</v>
      </c>
      <c r="X6" s="14">
        <f>+U10</f>
        <v>35</v>
      </c>
      <c r="Y6" s="14">
        <f>+V10</f>
        <v>35</v>
      </c>
      <c r="Z6" s="13">
        <f>(AA6/AB6)</f>
        <v>1</v>
      </c>
      <c r="AA6" s="14">
        <v>45</v>
      </c>
      <c r="AB6" s="14">
        <v>45</v>
      </c>
      <c r="AC6" s="13">
        <f>(AD6/AE6)</f>
        <v>0.94827586206896552</v>
      </c>
      <c r="AD6" s="14">
        <f>+AA10</f>
        <v>55</v>
      </c>
      <c r="AE6" s="14">
        <f>+AB10</f>
        <v>58</v>
      </c>
      <c r="AF6" s="13">
        <f>(AG6/AH6)</f>
        <v>0.84313725490196079</v>
      </c>
      <c r="AG6" s="14">
        <v>43</v>
      </c>
      <c r="AH6" s="14">
        <v>51</v>
      </c>
      <c r="AI6" s="13">
        <f>(AJ6/AK6)</f>
        <v>0.74242424242424243</v>
      </c>
      <c r="AJ6" s="14">
        <f>+AG10</f>
        <v>49</v>
      </c>
      <c r="AK6" s="14">
        <f>+AH10</f>
        <v>66</v>
      </c>
    </row>
    <row r="7" spans="1:37" ht="36.6" x14ac:dyDescent="0.7">
      <c r="I7" s="293"/>
      <c r="J7" s="293"/>
    </row>
    <row r="8" spans="1:37" s="15" customFormat="1" ht="93.6" x14ac:dyDescent="0.45">
      <c r="J8" s="16"/>
      <c r="K8" s="16"/>
      <c r="L8" s="16"/>
      <c r="M8" s="16"/>
      <c r="O8" s="17" t="s">
        <v>124</v>
      </c>
      <c r="P8" s="17" t="s">
        <v>123</v>
      </c>
      <c r="Q8" s="17" t="s">
        <v>61</v>
      </c>
      <c r="R8" s="31" t="s">
        <v>62</v>
      </c>
      <c r="S8" s="17" t="s">
        <v>22</v>
      </c>
      <c r="U8" s="17" t="s">
        <v>124</v>
      </c>
      <c r="V8" s="17" t="s">
        <v>123</v>
      </c>
      <c r="W8" s="17" t="s">
        <v>61</v>
      </c>
      <c r="X8" s="31" t="s">
        <v>62</v>
      </c>
      <c r="Y8" s="17" t="s">
        <v>22</v>
      </c>
      <c r="AA8" s="17" t="s">
        <v>124</v>
      </c>
      <c r="AB8" s="17" t="s">
        <v>123</v>
      </c>
      <c r="AC8" s="17" t="s">
        <v>61</v>
      </c>
      <c r="AD8" s="31" t="s">
        <v>62</v>
      </c>
      <c r="AE8" s="17" t="s">
        <v>22</v>
      </c>
      <c r="AG8" s="17" t="s">
        <v>124</v>
      </c>
      <c r="AH8" s="17" t="s">
        <v>123</v>
      </c>
      <c r="AI8" s="17" t="s">
        <v>61</v>
      </c>
      <c r="AJ8" s="31" t="s">
        <v>62</v>
      </c>
      <c r="AK8" s="17" t="s">
        <v>22</v>
      </c>
    </row>
    <row r="9" spans="1:37" s="15" customFormat="1" ht="23.4" x14ac:dyDescent="0.45">
      <c r="J9" s="16"/>
      <c r="K9" s="16"/>
      <c r="L9" s="16"/>
      <c r="M9" s="16"/>
      <c r="N9" s="15" t="s">
        <v>23</v>
      </c>
      <c r="O9" s="15" t="s">
        <v>24</v>
      </c>
      <c r="P9" s="15" t="s">
        <v>24</v>
      </c>
      <c r="Q9" s="18"/>
      <c r="R9" s="16"/>
      <c r="S9" s="15" t="s">
        <v>63</v>
      </c>
      <c r="T9" s="15" t="s">
        <v>23</v>
      </c>
      <c r="U9" s="15" t="s">
        <v>24</v>
      </c>
      <c r="V9" s="15" t="s">
        <v>24</v>
      </c>
      <c r="W9" s="18"/>
      <c r="X9" s="16"/>
      <c r="Y9" s="15" t="s">
        <v>63</v>
      </c>
      <c r="Z9" s="15" t="s">
        <v>23</v>
      </c>
      <c r="AA9" s="15" t="s">
        <v>24</v>
      </c>
      <c r="AB9" s="15" t="s">
        <v>24</v>
      </c>
      <c r="AC9" s="18"/>
      <c r="AD9" s="16"/>
      <c r="AE9" s="15" t="s">
        <v>63</v>
      </c>
      <c r="AF9" s="15" t="s">
        <v>23</v>
      </c>
      <c r="AG9" s="15" t="s">
        <v>24</v>
      </c>
      <c r="AH9" s="15" t="s">
        <v>24</v>
      </c>
      <c r="AI9" s="18"/>
      <c r="AJ9" s="16"/>
      <c r="AK9" s="15" t="s">
        <v>63</v>
      </c>
    </row>
    <row r="10" spans="1:37" s="15" customFormat="1" ht="92.4" thickBot="1" x14ac:dyDescent="1.7">
      <c r="J10" s="16"/>
      <c r="K10" s="16"/>
      <c r="L10" s="16"/>
      <c r="M10" s="16"/>
      <c r="O10" s="19">
        <f>COUNTA(O11:O64)</f>
        <v>8</v>
      </c>
      <c r="P10" s="19">
        <f>COUNTA(P11:P64)</f>
        <v>13</v>
      </c>
      <c r="Q10" s="18"/>
      <c r="R10" s="16"/>
      <c r="U10" s="19">
        <f>COUNTA(U11:U49)</f>
        <v>35</v>
      </c>
      <c r="V10" s="19">
        <f>COUNTA(V11:V49)</f>
        <v>35</v>
      </c>
      <c r="W10" s="18"/>
      <c r="X10" s="16"/>
      <c r="AA10" s="19">
        <f>COUNTA(AA11:AA86)</f>
        <v>55</v>
      </c>
      <c r="AB10" s="19">
        <f>COUNTA(AB11:AB86)</f>
        <v>58</v>
      </c>
      <c r="AC10" s="18"/>
      <c r="AD10" s="16"/>
      <c r="AG10" s="19">
        <f>COUNTA(AG11:AG80)</f>
        <v>49</v>
      </c>
      <c r="AH10" s="19">
        <f>COUNTA(AH11:AH89)</f>
        <v>66</v>
      </c>
      <c r="AI10" s="19"/>
      <c r="AJ10" s="19"/>
    </row>
    <row r="11" spans="1:37" s="15" customFormat="1" ht="23.4" x14ac:dyDescent="0.45">
      <c r="J11" s="16"/>
      <c r="K11" s="16"/>
      <c r="L11" s="16"/>
      <c r="M11" s="117">
        <v>1</v>
      </c>
      <c r="N11" s="33" t="s">
        <v>165</v>
      </c>
      <c r="O11" s="160" t="s">
        <v>166</v>
      </c>
      <c r="P11" s="160" t="s">
        <v>166</v>
      </c>
      <c r="Q11" s="35">
        <v>43160</v>
      </c>
      <c r="R11" s="36">
        <v>43150</v>
      </c>
      <c r="S11" s="62"/>
      <c r="T11" s="305" t="s">
        <v>303</v>
      </c>
      <c r="U11" s="163" t="s">
        <v>200</v>
      </c>
      <c r="V11" s="163"/>
      <c r="W11" s="306">
        <v>43203</v>
      </c>
      <c r="X11" s="167">
        <v>43175</v>
      </c>
      <c r="Y11" s="307"/>
      <c r="Z11" s="33" t="s">
        <v>249</v>
      </c>
      <c r="AA11" s="160">
        <v>296317</v>
      </c>
      <c r="AB11" s="160">
        <v>296317</v>
      </c>
      <c r="AC11" s="170">
        <v>43284</v>
      </c>
      <c r="AD11" s="166">
        <v>43263</v>
      </c>
      <c r="AE11" s="39"/>
      <c r="AF11" s="71" t="s">
        <v>570</v>
      </c>
      <c r="AG11" s="71"/>
      <c r="AH11" s="71" t="s">
        <v>524</v>
      </c>
      <c r="AI11" s="71"/>
      <c r="AJ11" s="209">
        <v>43433</v>
      </c>
      <c r="AK11" s="15" t="s">
        <v>763</v>
      </c>
    </row>
    <row r="12" spans="1:37" s="15" customFormat="1" ht="23.4" x14ac:dyDescent="0.45">
      <c r="J12" s="16"/>
      <c r="K12" s="16"/>
      <c r="L12" s="16"/>
      <c r="M12" s="117">
        <v>1</v>
      </c>
      <c r="N12" s="33" t="s">
        <v>165</v>
      </c>
      <c r="O12" s="160"/>
      <c r="P12" s="160" t="s">
        <v>167</v>
      </c>
      <c r="Q12" s="35"/>
      <c r="R12" s="36">
        <v>43181</v>
      </c>
      <c r="S12" s="62"/>
      <c r="T12" s="146" t="s">
        <v>131</v>
      </c>
      <c r="U12" s="160" t="s">
        <v>133</v>
      </c>
      <c r="V12" s="160" t="s">
        <v>133</v>
      </c>
      <c r="W12" s="147">
        <v>43270</v>
      </c>
      <c r="X12" s="167">
        <v>43242</v>
      </c>
      <c r="Y12" s="149"/>
      <c r="Z12" s="33" t="s">
        <v>249</v>
      </c>
      <c r="AA12" s="160">
        <v>296326</v>
      </c>
      <c r="AB12" s="160">
        <v>296326</v>
      </c>
      <c r="AC12" s="170">
        <v>43277</v>
      </c>
      <c r="AD12" s="166">
        <v>43263</v>
      </c>
      <c r="AE12" s="39"/>
      <c r="AF12" s="71" t="s">
        <v>179</v>
      </c>
      <c r="AG12" s="71"/>
      <c r="AH12" s="71" t="s">
        <v>525</v>
      </c>
      <c r="AI12" s="71"/>
      <c r="AJ12" s="209">
        <v>43420</v>
      </c>
      <c r="AK12" s="15" t="s">
        <v>763</v>
      </c>
    </row>
    <row r="13" spans="1:37" s="15" customFormat="1" ht="23.4" x14ac:dyDescent="0.45">
      <c r="J13" s="16"/>
      <c r="K13" s="16"/>
      <c r="L13" s="16"/>
      <c r="M13" s="117">
        <v>1</v>
      </c>
      <c r="N13" s="33" t="s">
        <v>165</v>
      </c>
      <c r="O13" s="161"/>
      <c r="P13" s="160" t="s">
        <v>168</v>
      </c>
      <c r="Q13" s="35"/>
      <c r="R13" s="36">
        <v>43181</v>
      </c>
      <c r="S13" s="62"/>
      <c r="T13" s="146" t="s">
        <v>131</v>
      </c>
      <c r="U13" s="160" t="s">
        <v>363</v>
      </c>
      <c r="V13" s="160" t="s">
        <v>363</v>
      </c>
      <c r="W13" s="147">
        <v>43270</v>
      </c>
      <c r="X13" s="167">
        <v>43242</v>
      </c>
      <c r="Y13" s="149"/>
      <c r="Z13" s="33" t="s">
        <v>249</v>
      </c>
      <c r="AA13" s="160">
        <v>296328</v>
      </c>
      <c r="AB13" s="160">
        <v>296328</v>
      </c>
      <c r="AC13" s="170">
        <v>43277</v>
      </c>
      <c r="AD13" s="166">
        <v>43263</v>
      </c>
      <c r="AE13" s="39"/>
      <c r="AF13" s="71" t="s">
        <v>165</v>
      </c>
      <c r="AG13" s="71"/>
      <c r="AH13" s="71" t="s">
        <v>639</v>
      </c>
      <c r="AI13" s="71"/>
      <c r="AJ13" s="209">
        <v>43434</v>
      </c>
      <c r="AK13" s="15" t="s">
        <v>763</v>
      </c>
    </row>
    <row r="14" spans="1:37" s="15" customFormat="1" ht="23.4" x14ac:dyDescent="0.45">
      <c r="J14" s="16"/>
      <c r="K14" s="16"/>
      <c r="L14" s="16"/>
      <c r="M14" s="117"/>
      <c r="N14" s="33" t="s">
        <v>186</v>
      </c>
      <c r="O14" s="161" t="s">
        <v>193</v>
      </c>
      <c r="P14" s="161"/>
      <c r="Q14" s="40">
        <v>43115</v>
      </c>
      <c r="R14" s="36">
        <v>43070</v>
      </c>
      <c r="S14" s="308"/>
      <c r="T14" s="146" t="s">
        <v>179</v>
      </c>
      <c r="U14" s="160" t="s">
        <v>180</v>
      </c>
      <c r="V14" s="160" t="s">
        <v>180</v>
      </c>
      <c r="W14" s="147">
        <v>43245</v>
      </c>
      <c r="X14" s="167">
        <v>43231</v>
      </c>
      <c r="Y14" s="149"/>
      <c r="Z14" s="33" t="s">
        <v>249</v>
      </c>
      <c r="AA14" s="160">
        <v>296349</v>
      </c>
      <c r="AB14" s="160">
        <v>296349</v>
      </c>
      <c r="AC14" s="170">
        <v>43277</v>
      </c>
      <c r="AD14" s="166">
        <v>43263</v>
      </c>
      <c r="AE14" s="39"/>
      <c r="AF14" s="71" t="s">
        <v>165</v>
      </c>
      <c r="AG14" s="71"/>
      <c r="AH14" s="71" t="s">
        <v>526</v>
      </c>
      <c r="AI14" s="71"/>
      <c r="AJ14" s="209">
        <v>43434</v>
      </c>
      <c r="AK14" s="15" t="s">
        <v>763</v>
      </c>
    </row>
    <row r="15" spans="1:37" s="15" customFormat="1" ht="23.4" x14ac:dyDescent="0.45">
      <c r="J15" s="16"/>
      <c r="K15" s="16"/>
      <c r="L15" s="16"/>
      <c r="M15" s="117">
        <v>1</v>
      </c>
      <c r="N15" s="33" t="s">
        <v>186</v>
      </c>
      <c r="O15" s="161" t="s">
        <v>194</v>
      </c>
      <c r="P15" s="161" t="s">
        <v>194</v>
      </c>
      <c r="Q15" s="35">
        <v>43179</v>
      </c>
      <c r="R15" s="36">
        <v>43171</v>
      </c>
      <c r="S15" s="308"/>
      <c r="T15" s="146" t="s">
        <v>165</v>
      </c>
      <c r="U15" s="160" t="s">
        <v>167</v>
      </c>
      <c r="V15" s="160"/>
      <c r="W15" s="147">
        <v>43207</v>
      </c>
      <c r="X15" s="167">
        <v>43181</v>
      </c>
      <c r="Y15" s="149"/>
      <c r="Z15" s="33" t="s">
        <v>249</v>
      </c>
      <c r="AA15" s="160">
        <v>296350</v>
      </c>
      <c r="AB15" s="160">
        <v>296350</v>
      </c>
      <c r="AC15" s="170">
        <v>43278</v>
      </c>
      <c r="AD15" s="166">
        <v>43263</v>
      </c>
      <c r="AE15" s="39"/>
      <c r="AF15" s="71" t="s">
        <v>165</v>
      </c>
      <c r="AG15" s="71"/>
      <c r="AH15" s="71" t="s">
        <v>640</v>
      </c>
      <c r="AI15" s="71"/>
      <c r="AJ15" s="209">
        <v>43434</v>
      </c>
      <c r="AK15" s="15" t="s">
        <v>763</v>
      </c>
    </row>
    <row r="16" spans="1:37" s="15" customFormat="1" ht="23.4" x14ac:dyDescent="0.45">
      <c r="J16" s="16"/>
      <c r="K16" s="16"/>
      <c r="L16" s="16"/>
      <c r="M16" s="117">
        <v>1</v>
      </c>
      <c r="N16" s="33" t="s">
        <v>195</v>
      </c>
      <c r="O16" s="161" t="s">
        <v>202</v>
      </c>
      <c r="P16" s="161" t="s">
        <v>202</v>
      </c>
      <c r="Q16" s="35">
        <v>43153</v>
      </c>
      <c r="R16" s="36">
        <v>43129</v>
      </c>
      <c r="S16" s="62"/>
      <c r="T16" s="146" t="s">
        <v>165</v>
      </c>
      <c r="U16" s="160" t="s">
        <v>168</v>
      </c>
      <c r="V16" s="160"/>
      <c r="W16" s="147">
        <v>43207</v>
      </c>
      <c r="X16" s="167">
        <v>43181</v>
      </c>
      <c r="Y16" s="149"/>
      <c r="Z16" s="33" t="s">
        <v>249</v>
      </c>
      <c r="AA16" s="160">
        <v>296375</v>
      </c>
      <c r="AB16" s="160">
        <v>296375</v>
      </c>
      <c r="AC16" s="170">
        <v>43278</v>
      </c>
      <c r="AD16" s="166">
        <v>43263</v>
      </c>
      <c r="AE16" s="39"/>
      <c r="AF16" s="71" t="s">
        <v>144</v>
      </c>
      <c r="AG16" s="71" t="s">
        <v>501</v>
      </c>
      <c r="AH16" s="71" t="s">
        <v>501</v>
      </c>
      <c r="AI16" s="209">
        <v>43411</v>
      </c>
      <c r="AJ16" s="209">
        <v>43385</v>
      </c>
      <c r="AK16" s="15" t="s">
        <v>763</v>
      </c>
    </row>
    <row r="17" spans="10:37" s="15" customFormat="1" ht="23.4" x14ac:dyDescent="0.45">
      <c r="J17" s="16"/>
      <c r="K17" s="16"/>
      <c r="L17" s="16"/>
      <c r="M17" s="117"/>
      <c r="N17" s="33" t="s">
        <v>249</v>
      </c>
      <c r="O17" s="161">
        <v>292474</v>
      </c>
      <c r="P17" s="161"/>
      <c r="Q17" s="35">
        <v>43112</v>
      </c>
      <c r="R17" s="36">
        <v>43056</v>
      </c>
      <c r="S17" s="62"/>
      <c r="T17" s="146" t="s">
        <v>165</v>
      </c>
      <c r="U17" s="160"/>
      <c r="V17" s="160" t="s">
        <v>181</v>
      </c>
      <c r="W17" s="147"/>
      <c r="X17" s="167">
        <v>43266</v>
      </c>
      <c r="Y17" s="149"/>
      <c r="Z17" s="73" t="s">
        <v>249</v>
      </c>
      <c r="AA17" s="160">
        <v>296378</v>
      </c>
      <c r="AB17" s="160">
        <v>296378</v>
      </c>
      <c r="AC17" s="165">
        <v>43280</v>
      </c>
      <c r="AD17" s="165">
        <v>43263</v>
      </c>
      <c r="AE17" s="39"/>
      <c r="AF17" s="71" t="s">
        <v>144</v>
      </c>
      <c r="AG17" s="71" t="s">
        <v>502</v>
      </c>
      <c r="AH17" s="71" t="s">
        <v>502</v>
      </c>
      <c r="AI17" s="209">
        <v>43411</v>
      </c>
      <c r="AJ17" s="209">
        <v>43385</v>
      </c>
      <c r="AK17" s="15" t="s">
        <v>763</v>
      </c>
    </row>
    <row r="18" spans="10:37" s="15" customFormat="1" ht="24" thickBot="1" x14ac:dyDescent="0.5">
      <c r="J18" s="16"/>
      <c r="K18" s="16"/>
      <c r="L18" s="16"/>
      <c r="M18" s="117"/>
      <c r="N18" s="33" t="s">
        <v>249</v>
      </c>
      <c r="O18" s="161">
        <v>292518</v>
      </c>
      <c r="P18" s="161"/>
      <c r="Q18" s="35">
        <v>43122</v>
      </c>
      <c r="R18" s="36">
        <v>43056</v>
      </c>
      <c r="S18" s="62"/>
      <c r="T18" s="309" t="s">
        <v>160</v>
      </c>
      <c r="U18" s="164" t="s">
        <v>265</v>
      </c>
      <c r="V18" s="164"/>
      <c r="W18" s="310">
        <v>43192</v>
      </c>
      <c r="X18" s="311">
        <v>43136</v>
      </c>
      <c r="Y18" s="312"/>
      <c r="Z18" s="33" t="s">
        <v>249</v>
      </c>
      <c r="AA18" s="160">
        <v>296379</v>
      </c>
      <c r="AB18" s="160">
        <v>296379</v>
      </c>
      <c r="AC18" s="165">
        <v>43277</v>
      </c>
      <c r="AD18" s="165">
        <v>43263</v>
      </c>
      <c r="AE18" s="39"/>
      <c r="AF18" s="71" t="s">
        <v>144</v>
      </c>
      <c r="AG18" s="71" t="s">
        <v>632</v>
      </c>
      <c r="AH18" s="71" t="s">
        <v>632</v>
      </c>
      <c r="AI18" s="209">
        <v>43447</v>
      </c>
      <c r="AJ18" s="209">
        <v>43434</v>
      </c>
      <c r="AK18" s="15" t="s">
        <v>763</v>
      </c>
    </row>
    <row r="19" spans="10:37" s="15" customFormat="1" ht="23.4" x14ac:dyDescent="0.45">
      <c r="J19" s="16"/>
      <c r="K19" s="16"/>
      <c r="L19" s="16"/>
      <c r="M19" s="117"/>
      <c r="N19" s="33" t="s">
        <v>257</v>
      </c>
      <c r="O19" s="161"/>
      <c r="P19" s="161" t="s">
        <v>263</v>
      </c>
      <c r="Q19" s="35"/>
      <c r="R19" s="36">
        <v>43185</v>
      </c>
      <c r="S19" s="62"/>
      <c r="T19" s="313" t="s">
        <v>164</v>
      </c>
      <c r="U19" s="159" t="s">
        <v>391</v>
      </c>
      <c r="V19" s="159" t="s">
        <v>391</v>
      </c>
      <c r="W19" s="168">
        <v>43255</v>
      </c>
      <c r="X19" s="314">
        <v>43228</v>
      </c>
      <c r="Y19" s="71"/>
      <c r="Z19" s="33" t="s">
        <v>249</v>
      </c>
      <c r="AA19" s="160">
        <v>296388</v>
      </c>
      <c r="AB19" s="160">
        <v>296388</v>
      </c>
      <c r="AC19" s="165">
        <v>43278</v>
      </c>
      <c r="AD19" s="165">
        <v>43263</v>
      </c>
      <c r="AE19" s="39"/>
      <c r="AF19" s="71" t="s">
        <v>451</v>
      </c>
      <c r="AG19" s="71" t="s">
        <v>503</v>
      </c>
      <c r="AH19" s="71" t="s">
        <v>503</v>
      </c>
      <c r="AI19" s="209">
        <v>43416</v>
      </c>
      <c r="AJ19" s="209">
        <v>43388</v>
      </c>
      <c r="AK19" s="15" t="s">
        <v>763</v>
      </c>
    </row>
    <row r="20" spans="10:37" s="15" customFormat="1" ht="23.4" x14ac:dyDescent="0.45">
      <c r="J20" s="16"/>
      <c r="K20" s="16"/>
      <c r="L20" s="16"/>
      <c r="M20" s="117"/>
      <c r="N20" s="33" t="s">
        <v>257</v>
      </c>
      <c r="O20" s="161"/>
      <c r="P20" s="161" t="s">
        <v>157</v>
      </c>
      <c r="Q20" s="35"/>
      <c r="R20" s="36">
        <v>43185</v>
      </c>
      <c r="S20" s="62"/>
      <c r="T20" s="33" t="s">
        <v>249</v>
      </c>
      <c r="U20" s="160">
        <v>296327</v>
      </c>
      <c r="V20" s="160">
        <v>296327</v>
      </c>
      <c r="W20" s="169">
        <v>43241</v>
      </c>
      <c r="X20" s="166">
        <v>43210</v>
      </c>
      <c r="Y20" s="71"/>
      <c r="Z20" s="33" t="s">
        <v>249</v>
      </c>
      <c r="AA20" s="160">
        <v>296390</v>
      </c>
      <c r="AB20" s="160">
        <v>296390</v>
      </c>
      <c r="AC20" s="165">
        <v>43277</v>
      </c>
      <c r="AD20" s="165">
        <v>43263</v>
      </c>
      <c r="AE20" s="39"/>
      <c r="AF20" s="71" t="s">
        <v>451</v>
      </c>
      <c r="AG20" s="71" t="s">
        <v>504</v>
      </c>
      <c r="AH20" s="71" t="s">
        <v>504</v>
      </c>
      <c r="AI20" s="209">
        <v>43416</v>
      </c>
      <c r="AJ20" s="209">
        <v>43388</v>
      </c>
      <c r="AK20" s="15" t="s">
        <v>763</v>
      </c>
    </row>
    <row r="21" spans="10:37" s="15" customFormat="1" ht="23.4" x14ac:dyDescent="0.45">
      <c r="J21" s="16"/>
      <c r="K21" s="16"/>
      <c r="L21" s="16"/>
      <c r="M21" s="117"/>
      <c r="N21" s="33" t="s">
        <v>257</v>
      </c>
      <c r="O21" s="161"/>
      <c r="P21" s="161" t="s">
        <v>264</v>
      </c>
      <c r="Q21" s="35"/>
      <c r="R21" s="36">
        <v>43185</v>
      </c>
      <c r="S21" s="62"/>
      <c r="T21" s="33" t="s">
        <v>249</v>
      </c>
      <c r="U21" s="160">
        <v>296329</v>
      </c>
      <c r="V21" s="160">
        <v>296329</v>
      </c>
      <c r="W21" s="169">
        <v>43238</v>
      </c>
      <c r="X21" s="166">
        <v>43210</v>
      </c>
      <c r="Y21" s="71"/>
      <c r="Z21" s="33" t="s">
        <v>249</v>
      </c>
      <c r="AA21" s="160">
        <v>296404</v>
      </c>
      <c r="AB21" s="160">
        <v>296404</v>
      </c>
      <c r="AC21" s="165">
        <v>43278</v>
      </c>
      <c r="AD21" s="165">
        <v>43263</v>
      </c>
      <c r="AE21" s="39"/>
      <c r="AF21" s="71" t="s">
        <v>451</v>
      </c>
      <c r="AG21" s="71" t="s">
        <v>505</v>
      </c>
      <c r="AH21" s="71" t="s">
        <v>505</v>
      </c>
      <c r="AI21" s="209">
        <v>43416</v>
      </c>
      <c r="AJ21" s="209"/>
      <c r="AK21" s="15" t="s">
        <v>763</v>
      </c>
    </row>
    <row r="22" spans="10:37" s="15" customFormat="1" ht="23.4" x14ac:dyDescent="0.45">
      <c r="J22" s="16"/>
      <c r="K22" s="16"/>
      <c r="L22" s="16"/>
      <c r="M22" s="117"/>
      <c r="N22" s="33" t="s">
        <v>257</v>
      </c>
      <c r="O22" s="161"/>
      <c r="P22" s="161" t="s">
        <v>159</v>
      </c>
      <c r="Q22" s="35"/>
      <c r="R22" s="36">
        <v>43185</v>
      </c>
      <c r="S22" s="62"/>
      <c r="T22" s="33" t="s">
        <v>249</v>
      </c>
      <c r="U22" s="160">
        <v>296331</v>
      </c>
      <c r="V22" s="160">
        <v>296331</v>
      </c>
      <c r="W22" s="169">
        <v>43241</v>
      </c>
      <c r="X22" s="166">
        <v>43210</v>
      </c>
      <c r="Y22" s="71"/>
      <c r="Z22" s="33" t="s">
        <v>249</v>
      </c>
      <c r="AA22" s="160">
        <v>296420</v>
      </c>
      <c r="AB22" s="160">
        <v>296420</v>
      </c>
      <c r="AC22" s="165">
        <v>43278</v>
      </c>
      <c r="AD22" s="165">
        <v>43263</v>
      </c>
      <c r="AE22" s="39"/>
      <c r="AF22" s="71" t="s">
        <v>146</v>
      </c>
      <c r="AG22" s="71"/>
      <c r="AH22" s="71" t="s">
        <v>666</v>
      </c>
      <c r="AI22" s="209"/>
      <c r="AJ22" s="209">
        <v>43434</v>
      </c>
      <c r="AK22" s="15" t="s">
        <v>763</v>
      </c>
    </row>
    <row r="23" spans="10:37" s="15" customFormat="1" ht="23.4" x14ac:dyDescent="0.45">
      <c r="J23" s="16"/>
      <c r="K23" s="16"/>
      <c r="L23" s="16"/>
      <c r="M23" s="117"/>
      <c r="N23" s="33" t="s">
        <v>192</v>
      </c>
      <c r="O23" s="161"/>
      <c r="P23" s="161" t="s">
        <v>200</v>
      </c>
      <c r="Q23" s="35"/>
      <c r="R23" s="36">
        <v>43175</v>
      </c>
      <c r="S23" s="62"/>
      <c r="T23" s="33" t="s">
        <v>249</v>
      </c>
      <c r="U23" s="160">
        <v>296335</v>
      </c>
      <c r="V23" s="160">
        <v>296335</v>
      </c>
      <c r="W23" s="169">
        <v>43242</v>
      </c>
      <c r="X23" s="166">
        <v>43210</v>
      </c>
      <c r="Y23" s="71"/>
      <c r="Z23" s="33" t="s">
        <v>249</v>
      </c>
      <c r="AA23" s="160">
        <v>296422</v>
      </c>
      <c r="AB23" s="160">
        <v>296422</v>
      </c>
      <c r="AC23" s="165">
        <v>43292</v>
      </c>
      <c r="AD23" s="165">
        <v>43263</v>
      </c>
      <c r="AE23" s="39"/>
      <c r="AF23" s="71" t="s">
        <v>146</v>
      </c>
      <c r="AG23" s="71" t="s">
        <v>667</v>
      </c>
      <c r="AH23" s="71" t="s">
        <v>667</v>
      </c>
      <c r="AI23" s="209">
        <v>43447</v>
      </c>
      <c r="AJ23" s="209">
        <v>43434</v>
      </c>
      <c r="AK23" s="15" t="s">
        <v>763</v>
      </c>
    </row>
    <row r="24" spans="10:37" s="15" customFormat="1" ht="23.4" x14ac:dyDescent="0.45">
      <c r="J24" s="16"/>
      <c r="K24" s="16"/>
      <c r="L24" s="16"/>
      <c r="M24" s="117"/>
      <c r="N24" s="33" t="s">
        <v>256</v>
      </c>
      <c r="O24" s="161"/>
      <c r="P24" s="161" t="s">
        <v>155</v>
      </c>
      <c r="Q24" s="35"/>
      <c r="R24" s="36">
        <v>43165</v>
      </c>
      <c r="S24" s="62"/>
      <c r="T24" s="33" t="s">
        <v>249</v>
      </c>
      <c r="U24" s="160">
        <v>296348</v>
      </c>
      <c r="V24" s="160">
        <v>296348</v>
      </c>
      <c r="W24" s="169">
        <v>43238</v>
      </c>
      <c r="X24" s="166">
        <v>43210</v>
      </c>
      <c r="Y24" s="71"/>
      <c r="Z24" s="33" t="s">
        <v>249</v>
      </c>
      <c r="AA24" s="160">
        <v>296429</v>
      </c>
      <c r="AB24" s="160">
        <v>296429</v>
      </c>
      <c r="AC24" s="165">
        <v>43278</v>
      </c>
      <c r="AD24" s="165">
        <v>43263</v>
      </c>
      <c r="AE24" s="39"/>
      <c r="AF24" s="71" t="s">
        <v>571</v>
      </c>
      <c r="AG24" s="71" t="s">
        <v>760</v>
      </c>
      <c r="AH24" s="71" t="s">
        <v>760</v>
      </c>
      <c r="AI24" s="209">
        <v>43430</v>
      </c>
      <c r="AJ24" s="209">
        <v>43390</v>
      </c>
      <c r="AK24" s="15" t="s">
        <v>763</v>
      </c>
    </row>
    <row r="25" spans="10:37" s="15" customFormat="1" ht="23.4" x14ac:dyDescent="0.45">
      <c r="J25" s="16"/>
      <c r="K25" s="16"/>
      <c r="L25" s="16"/>
      <c r="M25" s="117"/>
      <c r="N25" s="33" t="s">
        <v>149</v>
      </c>
      <c r="O25" s="161"/>
      <c r="P25" s="161" t="s">
        <v>265</v>
      </c>
      <c r="Q25" s="35"/>
      <c r="R25" s="36">
        <v>43180</v>
      </c>
      <c r="S25" s="62"/>
      <c r="T25" s="33" t="s">
        <v>249</v>
      </c>
      <c r="U25" s="160">
        <v>296351</v>
      </c>
      <c r="V25" s="160">
        <v>296351</v>
      </c>
      <c r="W25" s="170">
        <v>43238</v>
      </c>
      <c r="X25" s="166">
        <v>43210</v>
      </c>
      <c r="Y25" s="71"/>
      <c r="Z25" s="33" t="s">
        <v>249</v>
      </c>
      <c r="AA25" s="160">
        <v>296433</v>
      </c>
      <c r="AB25" s="160">
        <v>296433</v>
      </c>
      <c r="AC25" s="165">
        <v>43277</v>
      </c>
      <c r="AD25" s="165">
        <v>43263</v>
      </c>
      <c r="AE25" s="39"/>
      <c r="AF25" s="71" t="s">
        <v>230</v>
      </c>
      <c r="AG25" s="71" t="s">
        <v>749</v>
      </c>
      <c r="AH25" s="71" t="s">
        <v>749</v>
      </c>
      <c r="AI25" s="209">
        <v>43427</v>
      </c>
      <c r="AJ25" s="209">
        <v>43424</v>
      </c>
      <c r="AK25" s="15" t="s">
        <v>763</v>
      </c>
    </row>
    <row r="26" spans="10:37" s="15" customFormat="1" ht="23.4" x14ac:dyDescent="0.45">
      <c r="J26" s="16"/>
      <c r="K26" s="16"/>
      <c r="L26" s="16"/>
      <c r="M26" s="117"/>
      <c r="N26" s="33" t="s">
        <v>195</v>
      </c>
      <c r="O26" s="161"/>
      <c r="P26" s="161" t="s">
        <v>262</v>
      </c>
      <c r="Q26" s="35"/>
      <c r="R26" s="36">
        <v>43129</v>
      </c>
      <c r="S26" s="62"/>
      <c r="T26" s="33" t="s">
        <v>249</v>
      </c>
      <c r="U26" s="160">
        <v>296352</v>
      </c>
      <c r="V26" s="160">
        <v>296352</v>
      </c>
      <c r="W26" s="170">
        <v>43241</v>
      </c>
      <c r="X26" s="166">
        <v>43210</v>
      </c>
      <c r="Y26" s="71"/>
      <c r="Z26" s="33" t="s">
        <v>249</v>
      </c>
      <c r="AA26" s="160">
        <v>296440</v>
      </c>
      <c r="AB26" s="160">
        <v>296440</v>
      </c>
      <c r="AC26" s="165">
        <v>43284</v>
      </c>
      <c r="AD26" s="165">
        <v>43263</v>
      </c>
      <c r="AE26" s="39"/>
      <c r="AF26" s="71" t="s">
        <v>231</v>
      </c>
      <c r="AG26" s="71" t="s">
        <v>752</v>
      </c>
      <c r="AH26" s="71" t="s">
        <v>752</v>
      </c>
      <c r="AI26" s="209">
        <v>43439</v>
      </c>
      <c r="AJ26" s="209">
        <v>43434</v>
      </c>
      <c r="AK26" s="15" t="s">
        <v>763</v>
      </c>
    </row>
    <row r="27" spans="10:37" s="15" customFormat="1" ht="23.4" x14ac:dyDescent="0.45">
      <c r="J27" s="16"/>
      <c r="K27" s="16"/>
      <c r="L27" s="16"/>
      <c r="M27" s="117"/>
      <c r="N27" s="33" t="s">
        <v>260</v>
      </c>
      <c r="O27" s="161" t="s">
        <v>261</v>
      </c>
      <c r="P27" s="161"/>
      <c r="Q27" s="35">
        <v>43102</v>
      </c>
      <c r="R27" s="36"/>
      <c r="S27" s="62"/>
      <c r="T27" s="33" t="s">
        <v>249</v>
      </c>
      <c r="U27" s="160">
        <v>296353</v>
      </c>
      <c r="V27" s="160">
        <v>296353</v>
      </c>
      <c r="W27" s="170">
        <v>43241</v>
      </c>
      <c r="X27" s="166">
        <v>43210</v>
      </c>
      <c r="Y27" s="71"/>
      <c r="Z27" s="33" t="s">
        <v>249</v>
      </c>
      <c r="AA27" s="160">
        <v>296448</v>
      </c>
      <c r="AB27" s="160">
        <v>296448</v>
      </c>
      <c r="AC27" s="165">
        <v>43277</v>
      </c>
      <c r="AD27" s="165">
        <v>43263</v>
      </c>
      <c r="AE27" s="39"/>
      <c r="AF27" s="71" t="s">
        <v>231</v>
      </c>
      <c r="AG27" s="71" t="s">
        <v>754</v>
      </c>
      <c r="AH27" s="71" t="s">
        <v>754</v>
      </c>
      <c r="AI27" s="209">
        <v>43437</v>
      </c>
      <c r="AJ27" s="209">
        <v>43434</v>
      </c>
      <c r="AK27" s="15" t="s">
        <v>763</v>
      </c>
    </row>
    <row r="28" spans="10:37" s="15" customFormat="1" ht="23.4" x14ac:dyDescent="0.45">
      <c r="J28" s="16"/>
      <c r="K28" s="16"/>
      <c r="L28" s="16"/>
      <c r="M28" s="117"/>
      <c r="N28" s="33" t="s">
        <v>144</v>
      </c>
      <c r="O28" s="160" t="s">
        <v>258</v>
      </c>
      <c r="P28" s="162"/>
      <c r="Q28" s="35">
        <v>43102</v>
      </c>
      <c r="R28" s="36"/>
      <c r="S28" s="62"/>
      <c r="T28" s="33" t="s">
        <v>249</v>
      </c>
      <c r="U28" s="160">
        <v>296354</v>
      </c>
      <c r="V28" s="160">
        <v>296354</v>
      </c>
      <c r="W28" s="170">
        <v>43241</v>
      </c>
      <c r="X28" s="166">
        <v>43210</v>
      </c>
      <c r="Y28" s="71"/>
      <c r="Z28" s="33" t="s">
        <v>249</v>
      </c>
      <c r="AA28" s="160">
        <v>296455</v>
      </c>
      <c r="AB28" s="160">
        <v>296455</v>
      </c>
      <c r="AC28" s="165">
        <v>43284</v>
      </c>
      <c r="AD28" s="165">
        <v>43263</v>
      </c>
      <c r="AE28" s="39"/>
      <c r="AF28" s="71" t="s">
        <v>232</v>
      </c>
      <c r="AG28" s="71" t="s">
        <v>764</v>
      </c>
      <c r="AH28" s="71" t="s">
        <v>764</v>
      </c>
      <c r="AI28" s="209">
        <v>43426</v>
      </c>
      <c r="AJ28" s="209">
        <v>43402</v>
      </c>
      <c r="AK28" s="15" t="s">
        <v>763</v>
      </c>
    </row>
    <row r="29" spans="10:37" s="15" customFormat="1" ht="23.4" x14ac:dyDescent="0.45">
      <c r="J29" s="16"/>
      <c r="K29" s="16"/>
      <c r="L29" s="16"/>
      <c r="M29" s="117"/>
      <c r="N29" s="33"/>
      <c r="O29" s="76"/>
      <c r="P29" s="76"/>
      <c r="Q29" s="35"/>
      <c r="R29" s="36"/>
      <c r="S29" s="62"/>
      <c r="T29" s="33" t="s">
        <v>249</v>
      </c>
      <c r="U29" s="160">
        <v>296355</v>
      </c>
      <c r="V29" s="160">
        <v>296355</v>
      </c>
      <c r="W29" s="170">
        <v>43241</v>
      </c>
      <c r="X29" s="166">
        <v>43210</v>
      </c>
      <c r="Y29" s="71"/>
      <c r="Z29" s="33" t="s">
        <v>249</v>
      </c>
      <c r="AA29" s="160">
        <v>296458</v>
      </c>
      <c r="AB29" s="160">
        <v>296458</v>
      </c>
      <c r="AC29" s="170">
        <v>43284</v>
      </c>
      <c r="AD29" s="165">
        <v>43263</v>
      </c>
      <c r="AE29" s="39"/>
      <c r="AF29" s="71" t="s">
        <v>232</v>
      </c>
      <c r="AG29" s="71" t="s">
        <v>765</v>
      </c>
      <c r="AH29" s="71" t="s">
        <v>765</v>
      </c>
      <c r="AI29" s="209">
        <v>43404</v>
      </c>
      <c r="AJ29" s="209">
        <v>43402</v>
      </c>
      <c r="AK29" s="15" t="s">
        <v>763</v>
      </c>
    </row>
    <row r="30" spans="10:37" s="15" customFormat="1" ht="23.4" x14ac:dyDescent="0.45">
      <c r="J30" s="16"/>
      <c r="K30" s="16"/>
      <c r="L30" s="16"/>
      <c r="M30" s="117"/>
      <c r="N30" s="33"/>
      <c r="O30" s="33"/>
      <c r="P30" s="33"/>
      <c r="Q30" s="35"/>
      <c r="R30" s="36"/>
      <c r="S30" s="62"/>
      <c r="T30" s="33" t="s">
        <v>249</v>
      </c>
      <c r="U30" s="160">
        <v>296356</v>
      </c>
      <c r="V30" s="160">
        <v>296356</v>
      </c>
      <c r="W30" s="169">
        <v>43241</v>
      </c>
      <c r="X30" s="166">
        <v>43210</v>
      </c>
      <c r="Y30" s="71"/>
      <c r="Z30" s="33" t="s">
        <v>249</v>
      </c>
      <c r="AA30" s="160">
        <v>296460</v>
      </c>
      <c r="AB30" s="160">
        <v>296460</v>
      </c>
      <c r="AC30" s="170">
        <v>43278</v>
      </c>
      <c r="AD30" s="165">
        <v>43263</v>
      </c>
      <c r="AE30" s="39"/>
      <c r="AF30" s="71" t="s">
        <v>232</v>
      </c>
      <c r="AG30" s="71" t="s">
        <v>766</v>
      </c>
      <c r="AH30" s="71" t="s">
        <v>766</v>
      </c>
      <c r="AI30" s="209">
        <v>43432</v>
      </c>
      <c r="AJ30" s="209">
        <v>43430</v>
      </c>
      <c r="AK30" s="15" t="s">
        <v>763</v>
      </c>
    </row>
    <row r="31" spans="10:37" s="15" customFormat="1" ht="23.4" x14ac:dyDescent="0.45">
      <c r="J31" s="16"/>
      <c r="K31" s="16"/>
      <c r="L31" s="16"/>
      <c r="M31" s="117"/>
      <c r="N31" s="33"/>
      <c r="O31" s="33"/>
      <c r="P31" s="77"/>
      <c r="Q31" s="35"/>
      <c r="R31" s="36"/>
      <c r="S31" s="62"/>
      <c r="T31" s="33" t="s">
        <v>249</v>
      </c>
      <c r="U31" s="160">
        <v>296358</v>
      </c>
      <c r="V31" s="160">
        <v>296358</v>
      </c>
      <c r="W31" s="169">
        <v>43238</v>
      </c>
      <c r="X31" s="166">
        <v>43210</v>
      </c>
      <c r="Y31" s="71"/>
      <c r="Z31" s="33" t="s">
        <v>249</v>
      </c>
      <c r="AA31" s="160">
        <v>296462</v>
      </c>
      <c r="AB31" s="160">
        <v>296462</v>
      </c>
      <c r="AC31" s="170">
        <v>43277</v>
      </c>
      <c r="AD31" s="165">
        <v>43263</v>
      </c>
      <c r="AE31" s="39"/>
      <c r="AF31" s="71" t="s">
        <v>232</v>
      </c>
      <c r="AG31" s="71" t="s">
        <v>770</v>
      </c>
      <c r="AH31" s="71" t="s">
        <v>770</v>
      </c>
      <c r="AI31" s="209">
        <v>43433</v>
      </c>
      <c r="AJ31" s="209">
        <v>43430</v>
      </c>
      <c r="AK31" s="15" t="s">
        <v>763</v>
      </c>
    </row>
    <row r="32" spans="10:37" s="15" customFormat="1" ht="23.4" x14ac:dyDescent="0.45">
      <c r="J32" s="16"/>
      <c r="K32" s="16"/>
      <c r="L32" s="16"/>
      <c r="M32" s="117"/>
      <c r="N32" s="33"/>
      <c r="O32" s="33"/>
      <c r="P32" s="77"/>
      <c r="Q32" s="33"/>
      <c r="R32" s="36"/>
      <c r="S32" s="62"/>
      <c r="T32" s="33" t="s">
        <v>249</v>
      </c>
      <c r="U32" s="160">
        <v>296361</v>
      </c>
      <c r="V32" s="160">
        <v>296361</v>
      </c>
      <c r="W32" s="170">
        <v>43237</v>
      </c>
      <c r="X32" s="166">
        <v>43210</v>
      </c>
      <c r="Y32" s="71"/>
      <c r="Z32" s="33" t="s">
        <v>249</v>
      </c>
      <c r="AA32" s="160">
        <v>296463</v>
      </c>
      <c r="AB32" s="160">
        <v>296463</v>
      </c>
      <c r="AC32" s="165">
        <v>43279</v>
      </c>
      <c r="AD32" s="165">
        <v>43263</v>
      </c>
      <c r="AE32" s="39"/>
      <c r="AF32" s="71" t="s">
        <v>275</v>
      </c>
      <c r="AG32" s="71"/>
      <c r="AH32" s="71" t="s">
        <v>744</v>
      </c>
      <c r="AI32" s="71"/>
      <c r="AJ32" s="209">
        <v>43430</v>
      </c>
      <c r="AK32" s="15" t="s">
        <v>763</v>
      </c>
    </row>
    <row r="33" spans="8:37" s="15" customFormat="1" ht="23.4" x14ac:dyDescent="0.45">
      <c r="J33" s="16"/>
      <c r="K33" s="16"/>
      <c r="L33" s="16"/>
      <c r="M33" s="117"/>
      <c r="N33" s="33"/>
      <c r="O33" s="33"/>
      <c r="P33" s="77"/>
      <c r="Q33" s="33"/>
      <c r="R33" s="36"/>
      <c r="S33" s="62"/>
      <c r="T33" s="33" t="s">
        <v>249</v>
      </c>
      <c r="U33" s="160">
        <v>296367</v>
      </c>
      <c r="V33" s="160">
        <v>296367</v>
      </c>
      <c r="W33" s="170">
        <v>43238</v>
      </c>
      <c r="X33" s="166">
        <v>43210</v>
      </c>
      <c r="Y33" s="71"/>
      <c r="Z33" s="33" t="s">
        <v>249</v>
      </c>
      <c r="AA33" s="160">
        <v>296464</v>
      </c>
      <c r="AB33" s="160">
        <v>296464</v>
      </c>
      <c r="AC33" s="165">
        <v>43284</v>
      </c>
      <c r="AD33" s="165">
        <v>43263</v>
      </c>
      <c r="AE33" s="39"/>
      <c r="AF33" s="71" t="s">
        <v>160</v>
      </c>
      <c r="AG33" s="71" t="s">
        <v>392</v>
      </c>
      <c r="AH33" s="71" t="s">
        <v>392</v>
      </c>
      <c r="AI33" s="209">
        <v>43409</v>
      </c>
      <c r="AJ33" s="209">
        <v>43392</v>
      </c>
      <c r="AK33" s="15" t="s">
        <v>763</v>
      </c>
    </row>
    <row r="34" spans="8:37" s="15" customFormat="1" ht="23.4" x14ac:dyDescent="0.45">
      <c r="J34" s="16"/>
      <c r="K34" s="16"/>
      <c r="L34" s="16"/>
      <c r="M34" s="117"/>
      <c r="N34" s="33"/>
      <c r="O34" s="33"/>
      <c r="P34" s="77"/>
      <c r="Q34" s="33"/>
      <c r="R34" s="36"/>
      <c r="S34" s="62"/>
      <c r="T34" s="33" t="s">
        <v>249</v>
      </c>
      <c r="U34" s="160">
        <v>296368</v>
      </c>
      <c r="V34" s="160">
        <v>296368</v>
      </c>
      <c r="W34" s="170">
        <v>43241</v>
      </c>
      <c r="X34" s="166">
        <v>43210</v>
      </c>
      <c r="Y34" s="71"/>
      <c r="Z34" s="33" t="s">
        <v>249</v>
      </c>
      <c r="AA34" s="160">
        <v>296467</v>
      </c>
      <c r="AB34" s="160">
        <v>296467</v>
      </c>
      <c r="AC34" s="165">
        <v>43285</v>
      </c>
      <c r="AD34" s="165">
        <v>43263</v>
      </c>
      <c r="AE34" s="39"/>
      <c r="AF34" s="71" t="s">
        <v>160</v>
      </c>
      <c r="AG34" s="71" t="s">
        <v>393</v>
      </c>
      <c r="AH34" s="71" t="s">
        <v>393</v>
      </c>
      <c r="AI34" s="209">
        <v>43409</v>
      </c>
      <c r="AJ34" s="209">
        <v>43392</v>
      </c>
      <c r="AK34" s="15" t="s">
        <v>763</v>
      </c>
    </row>
    <row r="35" spans="8:37" s="15" customFormat="1" ht="23.4" x14ac:dyDescent="0.45">
      <c r="J35" s="16"/>
      <c r="K35" s="16"/>
      <c r="L35" s="16"/>
      <c r="M35" s="117"/>
      <c r="N35" s="33"/>
      <c r="O35" s="33"/>
      <c r="P35" s="76"/>
      <c r="Q35" s="33"/>
      <c r="R35" s="36"/>
      <c r="S35" s="62"/>
      <c r="T35" s="33" t="s">
        <v>249</v>
      </c>
      <c r="U35" s="160">
        <v>296369</v>
      </c>
      <c r="V35" s="160">
        <v>296369</v>
      </c>
      <c r="W35" s="170">
        <v>43241</v>
      </c>
      <c r="X35" s="166">
        <v>43210</v>
      </c>
      <c r="Y35" s="71"/>
      <c r="Z35" s="33" t="s">
        <v>249</v>
      </c>
      <c r="AA35" s="160">
        <v>296468</v>
      </c>
      <c r="AB35" s="160">
        <v>296468</v>
      </c>
      <c r="AC35" s="165">
        <v>43279</v>
      </c>
      <c r="AD35" s="165">
        <v>43263</v>
      </c>
      <c r="AE35" s="39"/>
      <c r="AF35" s="71" t="s">
        <v>160</v>
      </c>
      <c r="AG35" s="71" t="s">
        <v>718</v>
      </c>
      <c r="AH35" s="71" t="s">
        <v>718</v>
      </c>
      <c r="AI35" s="209">
        <v>43409</v>
      </c>
      <c r="AJ35" s="209">
        <v>43392</v>
      </c>
      <c r="AK35" s="15" t="s">
        <v>763</v>
      </c>
    </row>
    <row r="36" spans="8:37" s="15" customFormat="1" ht="23.4" x14ac:dyDescent="0.45">
      <c r="H36" s="16"/>
      <c r="I36" s="16"/>
      <c r="J36" s="16"/>
      <c r="K36" s="16"/>
      <c r="L36" s="16"/>
      <c r="M36" s="117"/>
      <c r="N36" s="33"/>
      <c r="O36" s="33"/>
      <c r="P36" s="76"/>
      <c r="Q36" s="33"/>
      <c r="R36" s="36"/>
      <c r="S36" s="71"/>
      <c r="T36" s="33" t="s">
        <v>249</v>
      </c>
      <c r="U36" s="160">
        <v>296370</v>
      </c>
      <c r="V36" s="160">
        <v>296370</v>
      </c>
      <c r="W36" s="170">
        <v>43241</v>
      </c>
      <c r="X36" s="166">
        <v>43210</v>
      </c>
      <c r="Y36" s="71"/>
      <c r="Z36" s="33" t="s">
        <v>249</v>
      </c>
      <c r="AA36" s="160">
        <v>296469</v>
      </c>
      <c r="AB36" s="160">
        <v>296469</v>
      </c>
      <c r="AC36" s="165">
        <v>43285</v>
      </c>
      <c r="AD36" s="165">
        <v>43263</v>
      </c>
      <c r="AE36" s="39"/>
      <c r="AF36" s="71" t="s">
        <v>160</v>
      </c>
      <c r="AG36" s="71" t="s">
        <v>719</v>
      </c>
      <c r="AH36" s="71" t="s">
        <v>719</v>
      </c>
      <c r="AI36" s="209">
        <v>43409</v>
      </c>
      <c r="AJ36" s="209">
        <v>43392</v>
      </c>
      <c r="AK36" s="15" t="s">
        <v>763</v>
      </c>
    </row>
    <row r="37" spans="8:37" s="15" customFormat="1" ht="23.4" x14ac:dyDescent="0.45">
      <c r="H37" s="16"/>
      <c r="I37" s="16"/>
      <c r="J37" s="16"/>
      <c r="K37" s="16"/>
      <c r="L37" s="16"/>
      <c r="M37" s="117"/>
      <c r="N37" s="71"/>
      <c r="O37" s="71"/>
      <c r="P37" s="71"/>
      <c r="Q37" s="71"/>
      <c r="R37" s="71"/>
      <c r="S37" s="71"/>
      <c r="T37" s="33" t="s">
        <v>249</v>
      </c>
      <c r="U37" s="160">
        <v>296384</v>
      </c>
      <c r="V37" s="160">
        <v>296384</v>
      </c>
      <c r="W37" s="170">
        <v>43238</v>
      </c>
      <c r="X37" s="166">
        <v>43210</v>
      </c>
      <c r="Y37" s="71"/>
      <c r="Z37" s="33" t="s">
        <v>249</v>
      </c>
      <c r="AA37" s="160">
        <v>296471</v>
      </c>
      <c r="AB37" s="160">
        <v>296471</v>
      </c>
      <c r="AC37" s="165">
        <v>43292</v>
      </c>
      <c r="AD37" s="165">
        <v>43263</v>
      </c>
      <c r="AE37" s="39"/>
      <c r="AF37" s="71" t="s">
        <v>163</v>
      </c>
      <c r="AG37" s="71" t="s">
        <v>721</v>
      </c>
      <c r="AH37" s="71" t="s">
        <v>721</v>
      </c>
      <c r="AI37" s="209">
        <v>43419</v>
      </c>
      <c r="AJ37" s="209">
        <v>43403</v>
      </c>
      <c r="AK37" s="15" t="s">
        <v>763</v>
      </c>
    </row>
    <row r="38" spans="8:37" s="15" customFormat="1" ht="23.4" x14ac:dyDescent="0.45">
      <c r="H38" s="16"/>
      <c r="I38" s="16"/>
      <c r="J38" s="16"/>
      <c r="K38" s="16"/>
      <c r="L38" s="16"/>
      <c r="M38" s="117"/>
      <c r="N38" s="71"/>
      <c r="O38" s="71"/>
      <c r="P38" s="71"/>
      <c r="Q38" s="71"/>
      <c r="R38" s="71"/>
      <c r="S38" s="71"/>
      <c r="T38" s="33" t="s">
        <v>249</v>
      </c>
      <c r="U38" s="160">
        <v>296537</v>
      </c>
      <c r="V38" s="160">
        <v>296537</v>
      </c>
      <c r="W38" s="170">
        <v>43263</v>
      </c>
      <c r="X38" s="166">
        <v>43210</v>
      </c>
      <c r="Y38" s="71"/>
      <c r="Z38" s="33" t="s">
        <v>249</v>
      </c>
      <c r="AA38" s="160">
        <v>296475</v>
      </c>
      <c r="AB38" s="160">
        <v>296475</v>
      </c>
      <c r="AC38" s="165">
        <v>43284</v>
      </c>
      <c r="AD38" s="165">
        <v>43263</v>
      </c>
      <c r="AE38" s="39"/>
      <c r="AF38" s="71" t="s">
        <v>302</v>
      </c>
      <c r="AG38" s="71" t="s">
        <v>512</v>
      </c>
      <c r="AH38" s="71" t="s">
        <v>512</v>
      </c>
      <c r="AI38" s="209">
        <v>43409</v>
      </c>
      <c r="AJ38" s="209">
        <v>43396</v>
      </c>
      <c r="AK38" s="15" t="s">
        <v>763</v>
      </c>
    </row>
    <row r="39" spans="8:37" s="15" customFormat="1" ht="23.4" x14ac:dyDescent="0.45">
      <c r="H39" s="16"/>
      <c r="I39" s="16"/>
      <c r="J39" s="16"/>
      <c r="K39" s="16"/>
      <c r="L39" s="16"/>
      <c r="M39" s="117"/>
      <c r="N39" s="71"/>
      <c r="O39" s="71"/>
      <c r="P39" s="71"/>
      <c r="Q39" s="71"/>
      <c r="R39" s="71"/>
      <c r="S39" s="71"/>
      <c r="T39" s="33" t="s">
        <v>249</v>
      </c>
      <c r="U39" s="160">
        <v>296176</v>
      </c>
      <c r="V39" s="160">
        <v>296176</v>
      </c>
      <c r="W39" s="170">
        <v>43259</v>
      </c>
      <c r="X39" s="166">
        <v>43214</v>
      </c>
      <c r="Y39" s="71"/>
      <c r="Z39" s="33" t="s">
        <v>249</v>
      </c>
      <c r="AA39" s="160">
        <v>296476</v>
      </c>
      <c r="AB39" s="160">
        <v>296476</v>
      </c>
      <c r="AC39" s="165">
        <v>43285</v>
      </c>
      <c r="AD39" s="165">
        <v>43263</v>
      </c>
      <c r="AE39" s="39"/>
      <c r="AF39" s="71" t="s">
        <v>302</v>
      </c>
      <c r="AG39" s="71" t="s">
        <v>513</v>
      </c>
      <c r="AH39" s="71" t="s">
        <v>513</v>
      </c>
      <c r="AI39" s="209">
        <v>43409</v>
      </c>
      <c r="AJ39" s="209">
        <v>43396</v>
      </c>
      <c r="AK39" s="15" t="s">
        <v>763</v>
      </c>
    </row>
    <row r="40" spans="8:37" s="15" customFormat="1" ht="23.4" x14ac:dyDescent="0.45">
      <c r="H40" s="16"/>
      <c r="I40" s="16"/>
      <c r="J40" s="16"/>
      <c r="K40" s="16"/>
      <c r="L40" s="16"/>
      <c r="M40" s="117"/>
      <c r="N40" s="71"/>
      <c r="O40" s="71"/>
      <c r="P40" s="71"/>
      <c r="Q40" s="71"/>
      <c r="R40" s="71"/>
      <c r="S40" s="71"/>
      <c r="T40" s="33" t="s">
        <v>249</v>
      </c>
      <c r="U40" s="160">
        <v>296195</v>
      </c>
      <c r="V40" s="160">
        <v>296195</v>
      </c>
      <c r="W40" s="170">
        <v>43259</v>
      </c>
      <c r="X40" s="166">
        <v>43214</v>
      </c>
      <c r="Y40" s="71"/>
      <c r="Z40" s="33" t="s">
        <v>249</v>
      </c>
      <c r="AA40" s="160">
        <v>296477</v>
      </c>
      <c r="AB40" s="160">
        <v>296477</v>
      </c>
      <c r="AC40" s="165">
        <v>43277</v>
      </c>
      <c r="AD40" s="165">
        <v>43263</v>
      </c>
      <c r="AE40" s="39"/>
      <c r="AF40" s="71" t="s">
        <v>302</v>
      </c>
      <c r="AG40" s="71" t="s">
        <v>514</v>
      </c>
      <c r="AH40" s="71" t="s">
        <v>514</v>
      </c>
      <c r="AI40" s="209">
        <v>43409</v>
      </c>
      <c r="AJ40" s="209">
        <v>43396</v>
      </c>
      <c r="AK40" s="15" t="s">
        <v>763</v>
      </c>
    </row>
    <row r="41" spans="8:37" s="15" customFormat="1" ht="23.4" x14ac:dyDescent="0.45">
      <c r="H41" s="16"/>
      <c r="I41" s="16"/>
      <c r="J41" s="16"/>
      <c r="K41" s="16"/>
      <c r="L41" s="16"/>
      <c r="M41" s="117"/>
      <c r="N41" s="71"/>
      <c r="O41" s="71"/>
      <c r="P41" s="71"/>
      <c r="Q41" s="71"/>
      <c r="R41" s="71"/>
      <c r="S41" s="71"/>
      <c r="T41" s="33" t="s">
        <v>249</v>
      </c>
      <c r="U41" s="160">
        <v>296383</v>
      </c>
      <c r="V41" s="160">
        <v>296383</v>
      </c>
      <c r="W41" s="170">
        <v>43256</v>
      </c>
      <c r="X41" s="166">
        <v>43228</v>
      </c>
      <c r="Y41" s="71"/>
      <c r="Z41" s="33" t="s">
        <v>249</v>
      </c>
      <c r="AA41" s="160">
        <v>296479</v>
      </c>
      <c r="AB41" s="160">
        <v>296479</v>
      </c>
      <c r="AC41" s="36">
        <v>43290</v>
      </c>
      <c r="AD41" s="165">
        <v>43263</v>
      </c>
      <c r="AE41" s="39"/>
      <c r="AF41" s="71" t="s">
        <v>302</v>
      </c>
      <c r="AG41" s="71" t="s">
        <v>515</v>
      </c>
      <c r="AH41" s="71" t="s">
        <v>515</v>
      </c>
      <c r="AI41" s="209">
        <v>43409</v>
      </c>
      <c r="AJ41" s="209">
        <v>43396</v>
      </c>
      <c r="AK41" s="15" t="s">
        <v>763</v>
      </c>
    </row>
    <row r="42" spans="8:37" s="15" customFormat="1" ht="23.4" x14ac:dyDescent="0.45">
      <c r="H42" s="16"/>
      <c r="I42" s="16"/>
      <c r="J42" s="16"/>
      <c r="K42" s="16"/>
      <c r="L42" s="16"/>
      <c r="M42" s="117"/>
      <c r="N42" s="71"/>
      <c r="O42" s="71"/>
      <c r="P42" s="71"/>
      <c r="Q42" s="71"/>
      <c r="R42" s="71"/>
      <c r="S42" s="71"/>
      <c r="T42" s="33" t="s">
        <v>230</v>
      </c>
      <c r="U42" s="160" t="s">
        <v>401</v>
      </c>
      <c r="V42" s="160" t="s">
        <v>401</v>
      </c>
      <c r="W42" s="165">
        <v>43259</v>
      </c>
      <c r="X42" s="165">
        <v>43242</v>
      </c>
      <c r="Y42" s="71"/>
      <c r="Z42" s="33" t="s">
        <v>249</v>
      </c>
      <c r="AA42" s="39">
        <v>296858</v>
      </c>
      <c r="AB42" s="39">
        <v>296858</v>
      </c>
      <c r="AC42" s="74">
        <v>43350</v>
      </c>
      <c r="AD42" s="36">
        <v>43318</v>
      </c>
      <c r="AE42" s="39"/>
      <c r="AF42" s="71" t="s">
        <v>164</v>
      </c>
      <c r="AG42" s="71" t="s">
        <v>518</v>
      </c>
      <c r="AH42" s="71" t="s">
        <v>518</v>
      </c>
      <c r="AI42" s="209">
        <v>43416</v>
      </c>
      <c r="AJ42" s="209">
        <v>43399</v>
      </c>
      <c r="AK42" s="15" t="s">
        <v>763</v>
      </c>
    </row>
    <row r="43" spans="8:37" s="15" customFormat="1" ht="23.4" x14ac:dyDescent="0.45">
      <c r="H43" s="16"/>
      <c r="I43" s="16"/>
      <c r="J43" s="16"/>
      <c r="K43" s="16"/>
      <c r="L43" s="16"/>
      <c r="M43" s="117"/>
      <c r="N43" s="71"/>
      <c r="O43" s="71"/>
      <c r="P43" s="71"/>
      <c r="Q43" s="71"/>
      <c r="R43" s="71"/>
      <c r="S43" s="71"/>
      <c r="T43" s="33" t="s">
        <v>230</v>
      </c>
      <c r="U43" s="160" t="s">
        <v>403</v>
      </c>
      <c r="V43" s="160" t="s">
        <v>403</v>
      </c>
      <c r="W43" s="165">
        <v>43259</v>
      </c>
      <c r="X43" s="165">
        <v>43242</v>
      </c>
      <c r="Y43" s="71"/>
      <c r="Z43" s="33" t="s">
        <v>249</v>
      </c>
      <c r="AA43" s="39">
        <v>296737</v>
      </c>
      <c r="AB43" s="39">
        <v>296737</v>
      </c>
      <c r="AC43" s="74">
        <v>43342</v>
      </c>
      <c r="AD43" s="36">
        <v>43318</v>
      </c>
      <c r="AE43" s="39"/>
      <c r="AF43" s="71" t="s">
        <v>303</v>
      </c>
      <c r="AG43" s="266" t="s">
        <v>556</v>
      </c>
      <c r="AH43" s="266" t="s">
        <v>556</v>
      </c>
      <c r="AI43" s="209">
        <v>43418</v>
      </c>
      <c r="AJ43" s="209">
        <v>43395</v>
      </c>
      <c r="AK43" s="15" t="s">
        <v>763</v>
      </c>
    </row>
    <row r="44" spans="8:37" s="15" customFormat="1" ht="23.4" x14ac:dyDescent="0.45">
      <c r="H44" s="16"/>
      <c r="I44" s="16"/>
      <c r="J44" s="16"/>
      <c r="K44" s="16"/>
      <c r="L44" s="16"/>
      <c r="M44" s="117"/>
      <c r="N44" s="71"/>
      <c r="O44" s="71"/>
      <c r="P44" s="71"/>
      <c r="Q44" s="71"/>
      <c r="R44" s="71"/>
      <c r="S44" s="71"/>
      <c r="T44" s="33" t="s">
        <v>230</v>
      </c>
      <c r="U44" s="160" t="s">
        <v>239</v>
      </c>
      <c r="V44" s="160" t="s">
        <v>239</v>
      </c>
      <c r="W44" s="165">
        <v>43259</v>
      </c>
      <c r="X44" s="165">
        <v>43242</v>
      </c>
      <c r="Y44" s="71"/>
      <c r="Z44" s="33" t="s">
        <v>249</v>
      </c>
      <c r="AA44" s="39">
        <v>297268</v>
      </c>
      <c r="AB44" s="39">
        <v>297268</v>
      </c>
      <c r="AC44" s="74">
        <v>43341</v>
      </c>
      <c r="AD44" s="36">
        <v>43339</v>
      </c>
      <c r="AE44" s="39"/>
      <c r="AF44" s="71" t="s">
        <v>303</v>
      </c>
      <c r="AG44" s="71" t="s">
        <v>625</v>
      </c>
      <c r="AH44" s="71" t="s">
        <v>625</v>
      </c>
      <c r="AI44" s="209">
        <v>43418</v>
      </c>
      <c r="AJ44" s="209">
        <v>43395</v>
      </c>
      <c r="AK44" s="15" t="s">
        <v>763</v>
      </c>
    </row>
    <row r="45" spans="8:37" s="15" customFormat="1" ht="23.4" x14ac:dyDescent="0.45">
      <c r="H45" s="16"/>
      <c r="I45" s="16"/>
      <c r="J45" s="16"/>
      <c r="K45" s="16"/>
      <c r="L45" s="16"/>
      <c r="M45" s="117"/>
      <c r="N45" s="71"/>
      <c r="O45" s="71"/>
      <c r="P45" s="71"/>
      <c r="Q45" s="71"/>
      <c r="R45" s="71"/>
      <c r="S45" s="71"/>
      <c r="T45" s="33" t="s">
        <v>279</v>
      </c>
      <c r="U45" s="160" t="s">
        <v>242</v>
      </c>
      <c r="V45" s="160" t="s">
        <v>242</v>
      </c>
      <c r="W45" s="165">
        <v>43249</v>
      </c>
      <c r="X45" s="165">
        <v>43235</v>
      </c>
      <c r="Y45" s="71"/>
      <c r="Z45" s="33" t="s">
        <v>249</v>
      </c>
      <c r="AA45" s="39"/>
      <c r="AB45" s="39">
        <v>296869</v>
      </c>
      <c r="AC45" s="36">
        <v>43326</v>
      </c>
      <c r="AD45" s="36">
        <v>43294</v>
      </c>
      <c r="AE45" s="39"/>
      <c r="AF45" s="71" t="s">
        <v>303</v>
      </c>
      <c r="AG45" s="71" t="s">
        <v>557</v>
      </c>
      <c r="AH45" s="71" t="s">
        <v>557</v>
      </c>
      <c r="AI45" s="209">
        <v>43418</v>
      </c>
      <c r="AJ45" s="209">
        <v>43395</v>
      </c>
      <c r="AK45" s="15" t="s">
        <v>763</v>
      </c>
    </row>
    <row r="46" spans="8:37" s="15" customFormat="1" ht="23.4" x14ac:dyDescent="0.45">
      <c r="H46" s="16"/>
      <c r="I46" s="16"/>
      <c r="J46" s="16"/>
      <c r="K46" s="16"/>
      <c r="L46" s="16"/>
      <c r="M46" s="117"/>
      <c r="N46" s="71"/>
      <c r="O46" s="71"/>
      <c r="P46" s="71"/>
      <c r="Q46" s="71"/>
      <c r="R46" s="71"/>
      <c r="S46" s="71"/>
      <c r="T46" s="33" t="s">
        <v>279</v>
      </c>
      <c r="U46" s="160" t="s">
        <v>243</v>
      </c>
      <c r="V46" s="160" t="s">
        <v>243</v>
      </c>
      <c r="W46" s="165">
        <v>43250</v>
      </c>
      <c r="X46" s="165">
        <v>43235</v>
      </c>
      <c r="Y46" s="71"/>
      <c r="Z46" s="33" t="s">
        <v>249</v>
      </c>
      <c r="AA46" s="39"/>
      <c r="AB46" s="39">
        <v>297012</v>
      </c>
      <c r="AC46" s="74"/>
      <c r="AD46" s="36">
        <v>43354</v>
      </c>
      <c r="AE46" s="39"/>
      <c r="AF46" s="71" t="s">
        <v>303</v>
      </c>
      <c r="AG46" s="71" t="s">
        <v>558</v>
      </c>
      <c r="AH46" s="71" t="s">
        <v>558</v>
      </c>
      <c r="AI46" s="209">
        <v>43424</v>
      </c>
      <c r="AJ46" s="209">
        <v>43395</v>
      </c>
      <c r="AK46" s="15" t="s">
        <v>763</v>
      </c>
    </row>
    <row r="47" spans="8:37" s="15" customFormat="1" ht="23.4" x14ac:dyDescent="0.45">
      <c r="H47" s="16"/>
      <c r="I47" s="16"/>
      <c r="J47" s="16"/>
      <c r="K47" s="16"/>
      <c r="L47" s="16"/>
      <c r="M47" s="117"/>
      <c r="N47" s="71"/>
      <c r="O47" s="71"/>
      <c r="P47" s="71"/>
      <c r="Q47" s="71"/>
      <c r="R47" s="71"/>
      <c r="S47" s="71"/>
      <c r="T47" s="33" t="s">
        <v>232</v>
      </c>
      <c r="U47" s="160"/>
      <c r="V47" s="160" t="s">
        <v>404</v>
      </c>
      <c r="W47" s="165"/>
      <c r="X47" s="165">
        <v>43231</v>
      </c>
      <c r="Y47" s="71"/>
      <c r="Z47" s="33" t="s">
        <v>249</v>
      </c>
      <c r="AA47" s="39"/>
      <c r="AB47" s="39">
        <v>296842</v>
      </c>
      <c r="AC47" s="74"/>
      <c r="AD47" s="36">
        <v>43354</v>
      </c>
      <c r="AE47" s="39"/>
      <c r="AF47" s="71" t="s">
        <v>319</v>
      </c>
      <c r="AG47" s="71" t="s">
        <v>555</v>
      </c>
      <c r="AH47" s="71" t="s">
        <v>555</v>
      </c>
      <c r="AI47" s="209">
        <v>43427</v>
      </c>
      <c r="AJ47" s="209">
        <v>43375</v>
      </c>
      <c r="AK47" s="15" t="s">
        <v>763</v>
      </c>
    </row>
    <row r="48" spans="8:37" s="15" customFormat="1" ht="23.4" x14ac:dyDescent="0.45">
      <c r="H48" s="16"/>
      <c r="I48" s="16"/>
      <c r="J48" s="16"/>
      <c r="K48" s="16"/>
      <c r="L48" s="16"/>
      <c r="M48" s="117"/>
      <c r="N48" s="71"/>
      <c r="O48" s="71"/>
      <c r="P48" s="71"/>
      <c r="Q48" s="71"/>
      <c r="R48" s="71"/>
      <c r="S48" s="71"/>
      <c r="T48" s="33" t="s">
        <v>232</v>
      </c>
      <c r="U48" s="160"/>
      <c r="V48" s="160" t="s">
        <v>405</v>
      </c>
      <c r="W48" s="165"/>
      <c r="X48" s="165">
        <v>43231</v>
      </c>
      <c r="Y48" s="71"/>
      <c r="Z48" s="33" t="s">
        <v>267</v>
      </c>
      <c r="AA48" s="39" t="s">
        <v>445</v>
      </c>
      <c r="AB48" s="39" t="s">
        <v>445</v>
      </c>
      <c r="AC48" s="74">
        <v>43361</v>
      </c>
      <c r="AD48" s="36">
        <v>43311</v>
      </c>
      <c r="AE48" s="39"/>
      <c r="AF48" s="71" t="s">
        <v>191</v>
      </c>
      <c r="AG48" s="71" t="s">
        <v>449</v>
      </c>
      <c r="AH48" s="71"/>
      <c r="AI48" s="209">
        <v>43383</v>
      </c>
      <c r="AJ48" s="209"/>
      <c r="AK48" s="15" t="s">
        <v>763</v>
      </c>
    </row>
    <row r="49" spans="8:37" s="15" customFormat="1" ht="23.4" x14ac:dyDescent="0.45">
      <c r="H49" s="16"/>
      <c r="I49" s="16"/>
      <c r="J49" s="16"/>
      <c r="K49" s="16"/>
      <c r="L49" s="16"/>
      <c r="M49" s="117"/>
      <c r="N49" s="71"/>
      <c r="O49" s="71"/>
      <c r="P49" s="71"/>
      <c r="Q49" s="71"/>
      <c r="R49" s="71"/>
      <c r="S49" s="71"/>
      <c r="T49" s="33" t="s">
        <v>232</v>
      </c>
      <c r="U49" s="160"/>
      <c r="V49" s="160" t="s">
        <v>244</v>
      </c>
      <c r="W49" s="165"/>
      <c r="X49" s="165">
        <v>43231</v>
      </c>
      <c r="Y49" s="71"/>
      <c r="Z49" s="33" t="s">
        <v>267</v>
      </c>
      <c r="AA49" s="39" t="s">
        <v>446</v>
      </c>
      <c r="AB49" s="39" t="s">
        <v>446</v>
      </c>
      <c r="AC49" s="74">
        <v>43361</v>
      </c>
      <c r="AD49" s="36">
        <v>43311</v>
      </c>
      <c r="AE49" s="39"/>
      <c r="AF49" s="71" t="s">
        <v>191</v>
      </c>
      <c r="AG49" s="71" t="s">
        <v>338</v>
      </c>
      <c r="AH49" s="71"/>
      <c r="AI49" s="209">
        <v>43383</v>
      </c>
      <c r="AJ49" s="209"/>
      <c r="AK49" s="15" t="s">
        <v>763</v>
      </c>
    </row>
    <row r="50" spans="8:37" s="15" customFormat="1" ht="23.4" x14ac:dyDescent="0.45">
      <c r="H50" s="16"/>
      <c r="I50" s="16"/>
      <c r="J50" s="16"/>
      <c r="K50" s="16"/>
      <c r="L50" s="16"/>
      <c r="M50" s="117"/>
      <c r="N50" s="71"/>
      <c r="O50" s="71"/>
      <c r="P50" s="71"/>
      <c r="Q50" s="71"/>
      <c r="R50" s="71"/>
      <c r="S50" s="71"/>
      <c r="T50" s="33" t="s">
        <v>257</v>
      </c>
      <c r="U50" s="161" t="s">
        <v>263</v>
      </c>
      <c r="V50" s="161"/>
      <c r="W50" s="170">
        <v>43202</v>
      </c>
      <c r="X50" s="166">
        <v>43185</v>
      </c>
      <c r="Y50" s="71"/>
      <c r="Z50" s="33" t="s">
        <v>450</v>
      </c>
      <c r="AA50" s="39" t="s">
        <v>344</v>
      </c>
      <c r="AB50" s="39" t="s">
        <v>344</v>
      </c>
      <c r="AC50" s="74">
        <v>43336</v>
      </c>
      <c r="AD50" s="36">
        <v>43314</v>
      </c>
      <c r="AE50" s="39"/>
      <c r="AF50" s="71" t="s">
        <v>191</v>
      </c>
      <c r="AG50" s="71" t="s">
        <v>339</v>
      </c>
      <c r="AH50" s="71"/>
      <c r="AI50" s="209">
        <v>43383</v>
      </c>
      <c r="AJ50" s="209"/>
      <c r="AK50" s="15" t="s">
        <v>763</v>
      </c>
    </row>
    <row r="51" spans="8:37" s="15" customFormat="1" ht="23.4" x14ac:dyDescent="0.45">
      <c r="H51" s="16"/>
      <c r="I51" s="16"/>
      <c r="J51" s="16"/>
      <c r="K51" s="16"/>
      <c r="L51" s="16"/>
      <c r="M51" s="117"/>
      <c r="N51" s="71"/>
      <c r="O51" s="71"/>
      <c r="P51" s="71"/>
      <c r="Q51" s="71"/>
      <c r="R51" s="71"/>
      <c r="S51" s="71"/>
      <c r="T51" s="33" t="s">
        <v>257</v>
      </c>
      <c r="U51" s="161" t="s">
        <v>157</v>
      </c>
      <c r="V51" s="161"/>
      <c r="W51" s="170">
        <v>43202</v>
      </c>
      <c r="X51" s="166">
        <v>43185</v>
      </c>
      <c r="Y51" s="71"/>
      <c r="Z51" s="33" t="s">
        <v>450</v>
      </c>
      <c r="AA51" s="39" t="s">
        <v>352</v>
      </c>
      <c r="AB51" s="39" t="s">
        <v>352</v>
      </c>
      <c r="AC51" s="74">
        <v>43336</v>
      </c>
      <c r="AD51" s="36">
        <v>43314</v>
      </c>
      <c r="AE51" s="39"/>
      <c r="AF51" s="71" t="s">
        <v>297</v>
      </c>
      <c r="AG51" s="71"/>
      <c r="AH51" s="71" t="s">
        <v>688</v>
      </c>
      <c r="AI51" s="71"/>
      <c r="AJ51" s="209">
        <v>43434</v>
      </c>
      <c r="AK51" s="15" t="s">
        <v>763</v>
      </c>
    </row>
    <row r="52" spans="8:37" s="15" customFormat="1" ht="23.4" x14ac:dyDescent="0.45">
      <c r="H52" s="16"/>
      <c r="I52" s="16"/>
      <c r="J52" s="16"/>
      <c r="K52" s="16"/>
      <c r="L52" s="16"/>
      <c r="M52" s="117"/>
      <c r="N52" s="71"/>
      <c r="O52" s="71"/>
      <c r="P52" s="71"/>
      <c r="Q52" s="71"/>
      <c r="R52" s="71"/>
      <c r="S52" s="71"/>
      <c r="T52" s="33" t="s">
        <v>257</v>
      </c>
      <c r="U52" s="161" t="s">
        <v>264</v>
      </c>
      <c r="V52" s="161"/>
      <c r="W52" s="170">
        <v>43202</v>
      </c>
      <c r="X52" s="166">
        <v>43185</v>
      </c>
      <c r="Y52" s="71"/>
      <c r="Z52" s="33" t="s">
        <v>450</v>
      </c>
      <c r="AA52" s="39" t="s">
        <v>346</v>
      </c>
      <c r="AB52" s="39" t="s">
        <v>346</v>
      </c>
      <c r="AC52" s="74">
        <v>43336</v>
      </c>
      <c r="AD52" s="36">
        <v>43314</v>
      </c>
      <c r="AE52" s="39"/>
      <c r="AF52" s="71" t="s">
        <v>297</v>
      </c>
      <c r="AG52" s="71"/>
      <c r="AH52" s="71" t="s">
        <v>689</v>
      </c>
      <c r="AI52" s="71"/>
      <c r="AJ52" s="209">
        <v>43434</v>
      </c>
      <c r="AK52" s="15" t="s">
        <v>763</v>
      </c>
    </row>
    <row r="53" spans="8:37" s="15" customFormat="1" ht="23.4" x14ac:dyDescent="0.45">
      <c r="H53" s="16"/>
      <c r="I53" s="16"/>
      <c r="J53" s="16"/>
      <c r="K53" s="16"/>
      <c r="L53" s="16"/>
      <c r="M53" s="117"/>
      <c r="N53" s="71"/>
      <c r="O53" s="71"/>
      <c r="P53" s="71"/>
      <c r="Q53" s="71"/>
      <c r="R53" s="71"/>
      <c r="S53" s="71"/>
      <c r="T53" s="33" t="s">
        <v>257</v>
      </c>
      <c r="U53" s="161" t="s">
        <v>159</v>
      </c>
      <c r="V53" s="161"/>
      <c r="W53" s="170">
        <v>43202</v>
      </c>
      <c r="X53" s="166">
        <v>43185</v>
      </c>
      <c r="Y53" s="71"/>
      <c r="Z53" s="33" t="s">
        <v>450</v>
      </c>
      <c r="AA53" s="39" t="s">
        <v>341</v>
      </c>
      <c r="AB53" s="39" t="s">
        <v>341</v>
      </c>
      <c r="AC53" s="74">
        <v>43336</v>
      </c>
      <c r="AD53" s="36">
        <v>43314</v>
      </c>
      <c r="AE53" s="39"/>
      <c r="AF53" s="71" t="s">
        <v>299</v>
      </c>
      <c r="AG53" s="71" t="s">
        <v>683</v>
      </c>
      <c r="AH53" s="71" t="s">
        <v>683</v>
      </c>
      <c r="AI53" s="209">
        <v>43434</v>
      </c>
      <c r="AJ53" s="209">
        <v>43430</v>
      </c>
      <c r="AK53" s="15" t="s">
        <v>763</v>
      </c>
    </row>
    <row r="54" spans="8:37" s="15" customFormat="1" ht="23.4" x14ac:dyDescent="0.45">
      <c r="H54" s="16"/>
      <c r="I54" s="16"/>
      <c r="J54" s="16"/>
      <c r="K54" s="16"/>
      <c r="L54" s="16"/>
      <c r="M54" s="117"/>
      <c r="N54" s="71"/>
      <c r="O54" s="71"/>
      <c r="P54" s="71"/>
      <c r="Q54" s="71"/>
      <c r="R54" s="71"/>
      <c r="S54" s="71"/>
      <c r="T54" s="33" t="s">
        <v>256</v>
      </c>
      <c r="U54" s="161" t="s">
        <v>155</v>
      </c>
      <c r="V54" s="161"/>
      <c r="W54" s="170">
        <v>43187</v>
      </c>
      <c r="X54" s="166">
        <v>43165</v>
      </c>
      <c r="Y54" s="71"/>
      <c r="Z54" s="33" t="s">
        <v>450</v>
      </c>
      <c r="AA54" s="39" t="s">
        <v>353</v>
      </c>
      <c r="AB54" s="39" t="s">
        <v>353</v>
      </c>
      <c r="AC54" s="74">
        <v>43336</v>
      </c>
      <c r="AD54" s="36">
        <v>43314</v>
      </c>
      <c r="AE54" s="39"/>
      <c r="AF54" s="71" t="s">
        <v>299</v>
      </c>
      <c r="AG54" s="71" t="s">
        <v>684</v>
      </c>
      <c r="AH54" s="71" t="s">
        <v>684</v>
      </c>
      <c r="AI54" s="209">
        <v>43434</v>
      </c>
      <c r="AJ54" s="209">
        <v>43430</v>
      </c>
      <c r="AK54" s="15" t="s">
        <v>763</v>
      </c>
    </row>
    <row r="55" spans="8:37" s="15" customFormat="1" ht="23.4" x14ac:dyDescent="0.45">
      <c r="H55" s="16"/>
      <c r="I55" s="16"/>
      <c r="J55" s="16"/>
      <c r="K55" s="16"/>
      <c r="L55" s="16"/>
      <c r="M55" s="117"/>
      <c r="N55" s="71"/>
      <c r="O55" s="71"/>
      <c r="P55" s="71"/>
      <c r="Q55" s="71"/>
      <c r="R55" s="71"/>
      <c r="S55" s="71"/>
      <c r="T55" s="33"/>
      <c r="U55" s="161"/>
      <c r="V55" s="161"/>
      <c r="W55" s="170"/>
      <c r="X55" s="36"/>
      <c r="Y55" s="71"/>
      <c r="Z55" s="33" t="s">
        <v>279</v>
      </c>
      <c r="AA55" s="73" t="s">
        <v>411</v>
      </c>
      <c r="AB55" s="73" t="s">
        <v>411</v>
      </c>
      <c r="AC55" s="74">
        <v>43353</v>
      </c>
      <c r="AD55" s="36">
        <v>43326</v>
      </c>
      <c r="AE55" s="315"/>
      <c r="AF55" s="71" t="s">
        <v>325</v>
      </c>
      <c r="AG55" s="71"/>
      <c r="AH55" s="71" t="s">
        <v>685</v>
      </c>
      <c r="AI55" s="71"/>
      <c r="AJ55" s="209">
        <v>43434</v>
      </c>
      <c r="AK55" s="15" t="s">
        <v>763</v>
      </c>
    </row>
    <row r="56" spans="8:37" s="15" customFormat="1" ht="23.4" x14ac:dyDescent="0.45">
      <c r="H56" s="16"/>
      <c r="I56" s="16"/>
      <c r="J56" s="16"/>
      <c r="K56" s="16"/>
      <c r="L56" s="16"/>
      <c r="M56" s="117"/>
      <c r="N56" s="71"/>
      <c r="O56" s="71"/>
      <c r="P56" s="71"/>
      <c r="Q56" s="71"/>
      <c r="R56" s="71"/>
      <c r="S56" s="71"/>
      <c r="T56" s="71"/>
      <c r="U56" s="71"/>
      <c r="V56" s="71"/>
      <c r="W56" s="71"/>
      <c r="X56" s="36"/>
      <c r="Y56" s="71"/>
      <c r="Z56" s="33" t="s">
        <v>279</v>
      </c>
      <c r="AA56" s="73" t="s">
        <v>412</v>
      </c>
      <c r="AB56" s="73" t="s">
        <v>412</v>
      </c>
      <c r="AC56" s="74">
        <v>43354</v>
      </c>
      <c r="AD56" s="36">
        <v>43326</v>
      </c>
      <c r="AE56" s="315"/>
      <c r="AF56" s="71" t="s">
        <v>196</v>
      </c>
      <c r="AG56" s="71"/>
      <c r="AH56" s="71" t="s">
        <v>686</v>
      </c>
      <c r="AI56" s="71"/>
      <c r="AJ56" s="209">
        <v>43434</v>
      </c>
      <c r="AK56" s="15" t="s">
        <v>763</v>
      </c>
    </row>
    <row r="57" spans="8:37" s="15" customFormat="1" ht="23.4" x14ac:dyDescent="0.45">
      <c r="H57" s="16"/>
      <c r="I57" s="16"/>
      <c r="J57" s="16"/>
      <c r="K57" s="16"/>
      <c r="L57" s="16"/>
      <c r="M57" s="117"/>
      <c r="N57" s="71"/>
      <c r="O57" s="71"/>
      <c r="P57" s="71"/>
      <c r="Q57" s="71"/>
      <c r="R57" s="71"/>
      <c r="S57" s="71"/>
      <c r="T57" s="71"/>
      <c r="U57" s="71"/>
      <c r="V57" s="71"/>
      <c r="W57" s="71"/>
      <c r="X57" s="71"/>
      <c r="Y57" s="71"/>
      <c r="Z57" s="33" t="s">
        <v>279</v>
      </c>
      <c r="AA57" s="73" t="s">
        <v>416</v>
      </c>
      <c r="AB57" s="73" t="s">
        <v>416</v>
      </c>
      <c r="AC57" s="74">
        <v>43353</v>
      </c>
      <c r="AD57" s="36">
        <v>43326</v>
      </c>
      <c r="AE57" s="315"/>
      <c r="AF57" s="71" t="s">
        <v>196</v>
      </c>
      <c r="AG57" s="71"/>
      <c r="AH57" s="71" t="s">
        <v>687</v>
      </c>
      <c r="AI57" s="71"/>
      <c r="AJ57" s="209">
        <v>43434</v>
      </c>
      <c r="AK57" s="15" t="s">
        <v>763</v>
      </c>
    </row>
    <row r="58" spans="8:37" s="15" customFormat="1" ht="23.4" x14ac:dyDescent="0.45">
      <c r="H58" s="16"/>
      <c r="I58" s="16"/>
      <c r="J58" s="16"/>
      <c r="K58" s="16"/>
      <c r="L58" s="16"/>
      <c r="M58" s="117"/>
      <c r="N58" s="71"/>
      <c r="O58" s="71"/>
      <c r="P58" s="71"/>
      <c r="Q58" s="71"/>
      <c r="R58" s="71"/>
      <c r="S58" s="71"/>
      <c r="T58" s="71"/>
      <c r="U58" s="71"/>
      <c r="V58" s="71"/>
      <c r="W58" s="71"/>
      <c r="X58" s="71"/>
      <c r="Y58" s="71"/>
      <c r="Z58" s="33" t="s">
        <v>279</v>
      </c>
      <c r="AA58" s="73" t="s">
        <v>418</v>
      </c>
      <c r="AB58" s="73" t="s">
        <v>418</v>
      </c>
      <c r="AC58" s="74">
        <v>43353</v>
      </c>
      <c r="AD58" s="36">
        <v>43326</v>
      </c>
      <c r="AE58" s="315"/>
      <c r="AF58" s="71" t="s">
        <v>131</v>
      </c>
      <c r="AG58" s="71" t="s">
        <v>628</v>
      </c>
      <c r="AH58" s="71" t="s">
        <v>628</v>
      </c>
      <c r="AI58" s="209">
        <v>43432</v>
      </c>
      <c r="AJ58" s="209">
        <v>43430</v>
      </c>
      <c r="AK58" s="15" t="s">
        <v>763</v>
      </c>
    </row>
    <row r="59" spans="8:37" s="15" customFormat="1" ht="23.4" x14ac:dyDescent="0.45">
      <c r="H59" s="16"/>
      <c r="I59" s="16"/>
      <c r="J59" s="16"/>
      <c r="K59" s="16"/>
      <c r="L59" s="16"/>
      <c r="M59" s="117"/>
      <c r="N59" s="71"/>
      <c r="O59" s="71"/>
      <c r="P59" s="71"/>
      <c r="Q59" s="71"/>
      <c r="R59" s="71"/>
      <c r="S59" s="71"/>
      <c r="T59" s="71"/>
      <c r="U59" s="71"/>
      <c r="V59" s="71"/>
      <c r="W59" s="71"/>
      <c r="X59" s="71"/>
      <c r="Y59" s="71"/>
      <c r="Z59" s="33" t="s">
        <v>279</v>
      </c>
      <c r="AA59" s="73" t="s">
        <v>420</v>
      </c>
      <c r="AB59" s="73" t="s">
        <v>420</v>
      </c>
      <c r="AC59" s="74">
        <v>43350</v>
      </c>
      <c r="AD59" s="36">
        <v>43326</v>
      </c>
      <c r="AE59" s="315"/>
      <c r="AF59" s="71" t="s">
        <v>131</v>
      </c>
      <c r="AG59" s="71" t="s">
        <v>629</v>
      </c>
      <c r="AH59" s="71" t="s">
        <v>629</v>
      </c>
      <c r="AI59" s="209">
        <v>43432</v>
      </c>
      <c r="AJ59" s="209">
        <v>43430</v>
      </c>
      <c r="AK59" s="15" t="s">
        <v>763</v>
      </c>
    </row>
    <row r="60" spans="8:37" s="15" customFormat="1" ht="23.4" x14ac:dyDescent="0.45">
      <c r="H60" s="16"/>
      <c r="I60" s="16"/>
      <c r="J60" s="16"/>
      <c r="K60" s="16"/>
      <c r="L60" s="16"/>
      <c r="M60" s="117"/>
      <c r="N60" s="71"/>
      <c r="O60" s="71"/>
      <c r="P60" s="71"/>
      <c r="Q60" s="71"/>
      <c r="R60" s="71"/>
      <c r="S60" s="71"/>
      <c r="T60" s="71"/>
      <c r="U60" s="71"/>
      <c r="V60" s="71"/>
      <c r="W60" s="71"/>
      <c r="X60" s="71"/>
      <c r="Y60" s="71"/>
      <c r="Z60" s="33" t="s">
        <v>186</v>
      </c>
      <c r="AA60" s="73" t="s">
        <v>447</v>
      </c>
      <c r="AB60" s="73" t="s">
        <v>447</v>
      </c>
      <c r="AC60" s="74">
        <v>43350</v>
      </c>
      <c r="AD60" s="36">
        <v>43329</v>
      </c>
      <c r="AE60" s="315"/>
      <c r="AF60" s="71" t="s">
        <v>131</v>
      </c>
      <c r="AG60" s="71" t="s">
        <v>630</v>
      </c>
      <c r="AH60" s="71" t="s">
        <v>630</v>
      </c>
      <c r="AI60" s="209">
        <v>43432</v>
      </c>
      <c r="AJ60" s="209">
        <v>43430</v>
      </c>
      <c r="AK60" s="15" t="s">
        <v>763</v>
      </c>
    </row>
    <row r="61" spans="8:37" s="15" customFormat="1" ht="23.4" x14ac:dyDescent="0.45">
      <c r="H61" s="16"/>
      <c r="I61" s="16"/>
      <c r="J61" s="16"/>
      <c r="K61" s="16"/>
      <c r="L61" s="16"/>
      <c r="M61" s="117"/>
      <c r="N61" s="71"/>
      <c r="O61" s="71"/>
      <c r="P61" s="71"/>
      <c r="Q61" s="71"/>
      <c r="R61" s="71"/>
      <c r="S61" s="71"/>
      <c r="T61" s="121"/>
      <c r="U61" s="121"/>
      <c r="V61" s="121"/>
      <c r="W61" s="121"/>
      <c r="X61" s="121"/>
      <c r="Y61" s="71"/>
      <c r="Z61" s="33" t="s">
        <v>186</v>
      </c>
      <c r="AA61" s="33"/>
      <c r="AB61" s="73" t="s">
        <v>448</v>
      </c>
      <c r="AC61" s="74"/>
      <c r="AD61" s="36">
        <v>43329</v>
      </c>
      <c r="AE61" s="315"/>
      <c r="AF61" s="71" t="s">
        <v>300</v>
      </c>
      <c r="AG61" s="71" t="s">
        <v>663</v>
      </c>
      <c r="AH61" s="71" t="s">
        <v>663</v>
      </c>
      <c r="AI61" s="209">
        <v>43437</v>
      </c>
      <c r="AJ61" s="209">
        <v>43434</v>
      </c>
      <c r="AK61" s="15" t="s">
        <v>772</v>
      </c>
    </row>
    <row r="62" spans="8:37" s="15" customFormat="1" ht="23.4" x14ac:dyDescent="0.45">
      <c r="H62" s="16"/>
      <c r="I62" s="16"/>
      <c r="J62" s="16"/>
      <c r="K62" s="16"/>
      <c r="L62" s="16"/>
      <c r="M62" s="117"/>
      <c r="N62" s="71"/>
      <c r="O62" s="71"/>
      <c r="P62" s="71"/>
      <c r="Q62" s="71"/>
      <c r="R62" s="71"/>
      <c r="S62" s="71"/>
      <c r="T62" s="121"/>
      <c r="U62" s="121"/>
      <c r="V62" s="121"/>
      <c r="W62" s="121"/>
      <c r="X62" s="121"/>
      <c r="Y62" s="71"/>
      <c r="Z62" s="33" t="s">
        <v>189</v>
      </c>
      <c r="AA62" s="73" t="s">
        <v>323</v>
      </c>
      <c r="AB62" s="73" t="s">
        <v>323</v>
      </c>
      <c r="AC62" s="74">
        <v>43371</v>
      </c>
      <c r="AD62" s="36">
        <v>43333</v>
      </c>
      <c r="AE62" s="315"/>
      <c r="AF62" s="71" t="s">
        <v>249</v>
      </c>
      <c r="AG62" s="71">
        <v>296842</v>
      </c>
      <c r="AH62" s="71"/>
      <c r="AI62" s="209">
        <v>43377</v>
      </c>
      <c r="AJ62" s="209">
        <v>43354</v>
      </c>
      <c r="AK62" s="15" t="s">
        <v>763</v>
      </c>
    </row>
    <row r="63" spans="8:37" s="15" customFormat="1" ht="23.4" x14ac:dyDescent="0.45">
      <c r="H63" s="16"/>
      <c r="I63" s="16"/>
      <c r="J63" s="16"/>
      <c r="K63" s="16"/>
      <c r="L63" s="16"/>
      <c r="M63" s="117"/>
      <c r="N63" s="71"/>
      <c r="O63" s="71"/>
      <c r="P63" s="71"/>
      <c r="Q63" s="71"/>
      <c r="R63" s="71"/>
      <c r="S63" s="71"/>
      <c r="T63" s="121"/>
      <c r="U63" s="121"/>
      <c r="V63" s="121"/>
      <c r="W63" s="121"/>
      <c r="X63" s="121"/>
      <c r="Y63" s="71"/>
      <c r="Z63" s="33" t="s">
        <v>280</v>
      </c>
      <c r="AA63" s="73" t="s">
        <v>394</v>
      </c>
      <c r="AB63" s="73" t="s">
        <v>394</v>
      </c>
      <c r="AC63" s="35">
        <v>43342</v>
      </c>
      <c r="AD63" s="36">
        <v>43349</v>
      </c>
      <c r="AE63" s="315" t="s">
        <v>500</v>
      </c>
      <c r="AF63" s="71" t="s">
        <v>249</v>
      </c>
      <c r="AG63" s="71">
        <v>297324</v>
      </c>
      <c r="AH63" s="71">
        <v>297324</v>
      </c>
      <c r="AI63" s="209">
        <v>43388</v>
      </c>
      <c r="AJ63" s="209">
        <v>43375</v>
      </c>
      <c r="AK63" s="15" t="s">
        <v>763</v>
      </c>
    </row>
    <row r="64" spans="8:37" s="15" customFormat="1" ht="23.4" x14ac:dyDescent="0.45">
      <c r="H64" s="16"/>
      <c r="I64" s="16"/>
      <c r="J64" s="16"/>
      <c r="K64" s="16"/>
      <c r="L64" s="16"/>
      <c r="M64" s="117"/>
      <c r="N64" s="71"/>
      <c r="O64" s="71"/>
      <c r="P64" s="71"/>
      <c r="Q64" s="71"/>
      <c r="R64" s="71"/>
      <c r="S64" s="71"/>
      <c r="T64" s="121"/>
      <c r="U64" s="121"/>
      <c r="V64" s="121"/>
      <c r="W64" s="121"/>
      <c r="X64" s="121"/>
      <c r="Y64" s="71"/>
      <c r="Z64" s="33" t="s">
        <v>280</v>
      </c>
      <c r="AA64" s="73" t="s">
        <v>395</v>
      </c>
      <c r="AB64" s="73" t="s">
        <v>395</v>
      </c>
      <c r="AC64" s="35">
        <v>43342</v>
      </c>
      <c r="AD64" s="36">
        <v>43349</v>
      </c>
      <c r="AE64" s="315" t="s">
        <v>500</v>
      </c>
      <c r="AF64" s="71" t="s">
        <v>249</v>
      </c>
      <c r="AG64" s="71">
        <v>297429</v>
      </c>
      <c r="AH64" s="71">
        <v>297429</v>
      </c>
      <c r="AI64" s="209">
        <v>43388</v>
      </c>
      <c r="AJ64" s="209">
        <v>43375</v>
      </c>
      <c r="AK64" s="15" t="s">
        <v>763</v>
      </c>
    </row>
    <row r="65" spans="8:37" s="15" customFormat="1" ht="23.4" x14ac:dyDescent="0.45">
      <c r="H65" s="16"/>
      <c r="I65" s="16"/>
      <c r="J65" s="16"/>
      <c r="K65" s="16"/>
      <c r="L65" s="16"/>
      <c r="M65" s="117"/>
      <c r="N65" s="71"/>
      <c r="O65" s="71"/>
      <c r="P65" s="71"/>
      <c r="Q65" s="71"/>
      <c r="R65" s="71"/>
      <c r="S65" s="71"/>
      <c r="T65" s="33"/>
      <c r="U65" s="33"/>
      <c r="V65" s="33"/>
      <c r="W65" s="121"/>
      <c r="X65" s="121"/>
      <c r="Y65" s="71"/>
      <c r="Z65" s="33" t="s">
        <v>191</v>
      </c>
      <c r="AA65" s="33"/>
      <c r="AB65" s="73" t="s">
        <v>449</v>
      </c>
      <c r="AC65" s="74"/>
      <c r="AD65" s="36">
        <v>43357</v>
      </c>
      <c r="AE65" s="315"/>
      <c r="AF65" s="71" t="s">
        <v>249</v>
      </c>
      <c r="AG65" s="71">
        <v>297259</v>
      </c>
      <c r="AH65" s="71">
        <v>297259</v>
      </c>
      <c r="AI65" s="209">
        <v>43375</v>
      </c>
      <c r="AJ65" s="209">
        <v>43375</v>
      </c>
      <c r="AK65" s="15" t="s">
        <v>763</v>
      </c>
    </row>
    <row r="66" spans="8:37" s="15" customFormat="1" ht="23.4" x14ac:dyDescent="0.45">
      <c r="H66" s="16"/>
      <c r="I66" s="16"/>
      <c r="J66" s="16"/>
      <c r="K66" s="16"/>
      <c r="L66" s="16"/>
      <c r="M66" s="117"/>
      <c r="N66" s="71"/>
      <c r="O66" s="71"/>
      <c r="P66" s="71"/>
      <c r="Q66" s="71"/>
      <c r="R66" s="71"/>
      <c r="S66" s="71"/>
      <c r="T66" s="33"/>
      <c r="U66" s="33"/>
      <c r="V66" s="33"/>
      <c r="W66" s="121"/>
      <c r="X66" s="121"/>
      <c r="Y66" s="71"/>
      <c r="Z66" s="33" t="s">
        <v>191</v>
      </c>
      <c r="AA66" s="33"/>
      <c r="AB66" s="73" t="s">
        <v>338</v>
      </c>
      <c r="AC66" s="74"/>
      <c r="AD66" s="36">
        <v>43357</v>
      </c>
      <c r="AE66" s="315"/>
      <c r="AF66" s="71" t="s">
        <v>249</v>
      </c>
      <c r="AG66" s="71">
        <v>297265</v>
      </c>
      <c r="AH66" s="71">
        <v>297265</v>
      </c>
      <c r="AI66" s="209">
        <v>43411</v>
      </c>
      <c r="AJ66" s="209">
        <v>43409</v>
      </c>
      <c r="AK66" s="15" t="s">
        <v>763</v>
      </c>
    </row>
    <row r="67" spans="8:37" s="15" customFormat="1" ht="23.4" x14ac:dyDescent="0.45">
      <c r="H67" s="16"/>
      <c r="I67" s="16"/>
      <c r="J67" s="16"/>
      <c r="K67" s="16"/>
      <c r="L67" s="16"/>
      <c r="M67" s="117"/>
      <c r="N67" s="71"/>
      <c r="O67" s="71"/>
      <c r="P67" s="71"/>
      <c r="Q67" s="71"/>
      <c r="R67" s="71"/>
      <c r="S67" s="71"/>
      <c r="T67" s="33"/>
      <c r="U67" s="33"/>
      <c r="V67" s="33"/>
      <c r="W67" s="121"/>
      <c r="X67" s="121"/>
      <c r="Y67" s="71"/>
      <c r="Z67" s="33" t="s">
        <v>191</v>
      </c>
      <c r="AA67" s="33"/>
      <c r="AB67" s="73" t="s">
        <v>339</v>
      </c>
      <c r="AC67" s="74"/>
      <c r="AD67" s="36">
        <v>43357</v>
      </c>
      <c r="AE67" s="315"/>
      <c r="AF67" s="71" t="s">
        <v>249</v>
      </c>
      <c r="AG67" s="71">
        <v>297497</v>
      </c>
      <c r="AH67" s="71">
        <v>297497</v>
      </c>
      <c r="AI67" s="209">
        <v>43416</v>
      </c>
      <c r="AJ67" s="209">
        <v>43409</v>
      </c>
      <c r="AK67" s="15" t="s">
        <v>763</v>
      </c>
    </row>
    <row r="68" spans="8:37" s="15" customFormat="1" ht="23.4" x14ac:dyDescent="0.45">
      <c r="H68" s="16"/>
      <c r="I68" s="16"/>
      <c r="J68" s="16"/>
      <c r="K68" s="16"/>
      <c r="L68" s="16"/>
      <c r="M68" s="117"/>
      <c r="N68" s="71"/>
      <c r="O68" s="71"/>
      <c r="P68" s="71"/>
      <c r="Q68" s="71"/>
      <c r="R68" s="71"/>
      <c r="S68" s="71"/>
      <c r="T68" s="33"/>
      <c r="U68" s="33"/>
      <c r="V68" s="33"/>
      <c r="W68" s="121"/>
      <c r="X68" s="121"/>
      <c r="Y68" s="71"/>
      <c r="Z68" s="33" t="s">
        <v>232</v>
      </c>
      <c r="AA68" s="33" t="s">
        <v>404</v>
      </c>
      <c r="AB68" s="73"/>
      <c r="AC68" s="74">
        <v>43325</v>
      </c>
      <c r="AD68" s="36">
        <v>43231</v>
      </c>
      <c r="AE68" s="315"/>
      <c r="AF68" s="71" t="s">
        <v>249</v>
      </c>
      <c r="AG68" s="71">
        <v>297708</v>
      </c>
      <c r="AH68" s="71">
        <v>297708</v>
      </c>
      <c r="AI68" s="209">
        <v>43413</v>
      </c>
      <c r="AJ68" s="209">
        <v>43409</v>
      </c>
      <c r="AK68" s="15" t="s">
        <v>763</v>
      </c>
    </row>
    <row r="69" spans="8:37" s="15" customFormat="1" ht="23.4" x14ac:dyDescent="0.45">
      <c r="H69" s="16"/>
      <c r="I69" s="16"/>
      <c r="J69" s="16"/>
      <c r="K69" s="16"/>
      <c r="L69" s="16"/>
      <c r="M69" s="117"/>
      <c r="N69" s="71"/>
      <c r="O69" s="71"/>
      <c r="P69" s="71"/>
      <c r="Q69" s="71"/>
      <c r="R69" s="71"/>
      <c r="S69" s="71"/>
      <c r="T69" s="33"/>
      <c r="U69" s="33"/>
      <c r="V69" s="33"/>
      <c r="W69" s="121"/>
      <c r="X69" s="121"/>
      <c r="Y69" s="71"/>
      <c r="Z69" s="33" t="s">
        <v>232</v>
      </c>
      <c r="AA69" s="33" t="s">
        <v>405</v>
      </c>
      <c r="AB69" s="73"/>
      <c r="AC69" s="74">
        <v>43325</v>
      </c>
      <c r="AD69" s="36">
        <v>43231</v>
      </c>
      <c r="AE69" s="315"/>
      <c r="AF69" s="71" t="s">
        <v>249</v>
      </c>
      <c r="AG69" s="71">
        <v>297126</v>
      </c>
      <c r="AH69" s="71"/>
      <c r="AI69" s="258" t="s">
        <v>715</v>
      </c>
      <c r="AJ69" s="209">
        <v>43354</v>
      </c>
      <c r="AK69" s="15" t="s">
        <v>763</v>
      </c>
    </row>
    <row r="70" spans="8:37" s="15" customFormat="1" ht="23.4" x14ac:dyDescent="0.45">
      <c r="H70" s="16"/>
      <c r="I70" s="16"/>
      <c r="J70" s="16"/>
      <c r="K70" s="16"/>
      <c r="L70" s="16"/>
      <c r="M70" s="117"/>
      <c r="N70" s="71"/>
      <c r="O70" s="71"/>
      <c r="P70" s="71"/>
      <c r="Q70" s="71"/>
      <c r="R70" s="71"/>
      <c r="S70" s="71"/>
      <c r="T70" s="33"/>
      <c r="U70" s="33"/>
      <c r="V70" s="33"/>
      <c r="W70" s="121"/>
      <c r="X70" s="121"/>
      <c r="Y70" s="71"/>
      <c r="Z70" s="33" t="s">
        <v>232</v>
      </c>
      <c r="AA70" s="33" t="s">
        <v>244</v>
      </c>
      <c r="AB70" s="73"/>
      <c r="AC70" s="74">
        <v>43297</v>
      </c>
      <c r="AD70" s="36">
        <v>43231</v>
      </c>
      <c r="AE70" s="315"/>
      <c r="AF70" s="71" t="s">
        <v>249</v>
      </c>
      <c r="AG70" s="71">
        <v>297677</v>
      </c>
      <c r="AH70" s="71">
        <v>297677</v>
      </c>
      <c r="AI70" s="209">
        <v>43424</v>
      </c>
      <c r="AJ70" s="209">
        <v>43409</v>
      </c>
      <c r="AK70" s="15" t="s">
        <v>763</v>
      </c>
    </row>
    <row r="71" spans="8:37" s="15" customFormat="1" ht="23.4" x14ac:dyDescent="0.45">
      <c r="H71" s="16"/>
      <c r="I71" s="16"/>
      <c r="J71" s="16"/>
      <c r="K71" s="16"/>
      <c r="L71" s="16"/>
      <c r="M71" s="117"/>
      <c r="N71" s="71"/>
      <c r="O71" s="71"/>
      <c r="P71" s="71"/>
      <c r="Q71" s="71"/>
      <c r="R71" s="71"/>
      <c r="S71" s="71"/>
      <c r="T71" s="33"/>
      <c r="U71" s="33"/>
      <c r="V71" s="33"/>
      <c r="W71" s="121"/>
      <c r="X71" s="121"/>
      <c r="Y71" s="71"/>
      <c r="Z71" s="33" t="s">
        <v>287</v>
      </c>
      <c r="AA71" s="33" t="s">
        <v>181</v>
      </c>
      <c r="AB71" s="73"/>
      <c r="AC71" s="74">
        <v>43307</v>
      </c>
      <c r="AD71" s="36">
        <v>43266</v>
      </c>
      <c r="AE71" s="315"/>
      <c r="AF71" s="71" t="s">
        <v>249</v>
      </c>
      <c r="AG71" s="71">
        <v>297723</v>
      </c>
      <c r="AH71" s="71">
        <v>297723</v>
      </c>
      <c r="AI71" s="209">
        <v>43424</v>
      </c>
      <c r="AJ71" s="209">
        <v>43418</v>
      </c>
      <c r="AK71" s="15" t="s">
        <v>763</v>
      </c>
    </row>
    <row r="72" spans="8:37" s="15" customFormat="1" ht="23.4" x14ac:dyDescent="0.45">
      <c r="H72" s="16"/>
      <c r="I72" s="16"/>
      <c r="J72" s="16"/>
      <c r="K72" s="16"/>
      <c r="L72" s="16"/>
      <c r="M72" s="117"/>
      <c r="N72" s="71"/>
      <c r="O72" s="71"/>
      <c r="P72" s="71"/>
      <c r="Q72" s="71"/>
      <c r="R72" s="71"/>
      <c r="S72" s="71"/>
      <c r="T72" s="33"/>
      <c r="U72" s="33"/>
      <c r="V72" s="33"/>
      <c r="W72" s="121"/>
      <c r="X72" s="121"/>
      <c r="Y72" s="71"/>
      <c r="Z72" s="33" t="s">
        <v>287</v>
      </c>
      <c r="AA72" s="33" t="s">
        <v>499</v>
      </c>
      <c r="AB72" s="33" t="s">
        <v>499</v>
      </c>
      <c r="AC72" s="74">
        <v>43371</v>
      </c>
      <c r="AD72" s="36">
        <v>43370</v>
      </c>
      <c r="AE72" s="315"/>
      <c r="AF72" s="71" t="s">
        <v>711</v>
      </c>
      <c r="AG72" s="71"/>
      <c r="AH72" s="71">
        <v>297246</v>
      </c>
      <c r="AI72" s="71"/>
      <c r="AJ72" s="209">
        <v>43434</v>
      </c>
      <c r="AK72" s="15" t="s">
        <v>763</v>
      </c>
    </row>
    <row r="73" spans="8:37" s="15" customFormat="1" ht="23.4" x14ac:dyDescent="0.45">
      <c r="H73" s="16"/>
      <c r="I73" s="16"/>
      <c r="J73" s="16"/>
      <c r="K73" s="16"/>
      <c r="L73" s="16"/>
      <c r="M73" s="117"/>
      <c r="N73" s="71"/>
      <c r="O73" s="71"/>
      <c r="P73" s="71"/>
      <c r="Q73" s="71"/>
      <c r="R73" s="71"/>
      <c r="S73" s="71"/>
      <c r="T73" s="33"/>
      <c r="U73" s="33"/>
      <c r="V73" s="33"/>
      <c r="W73" s="121"/>
      <c r="X73" s="121"/>
      <c r="Y73" s="71"/>
      <c r="Z73" s="33"/>
      <c r="AA73" s="33"/>
      <c r="AB73" s="73"/>
      <c r="AC73" s="74"/>
      <c r="AD73" s="36"/>
      <c r="AE73" s="315"/>
      <c r="AF73" s="71" t="s">
        <v>711</v>
      </c>
      <c r="AG73" s="71"/>
      <c r="AH73" s="71">
        <v>297254</v>
      </c>
      <c r="AI73" s="71"/>
      <c r="AJ73" s="209">
        <v>43434</v>
      </c>
      <c r="AK73" s="15" t="s">
        <v>763</v>
      </c>
    </row>
    <row r="74" spans="8:37" s="15" customFormat="1" ht="23.4" x14ac:dyDescent="0.45">
      <c r="H74" s="16"/>
      <c r="I74" s="16"/>
      <c r="J74" s="16"/>
      <c r="K74" s="16"/>
      <c r="L74" s="16"/>
      <c r="M74" s="117"/>
      <c r="N74" s="71"/>
      <c r="O74" s="71"/>
      <c r="P74" s="71"/>
      <c r="Q74" s="71"/>
      <c r="R74" s="71"/>
      <c r="S74" s="71"/>
      <c r="T74" s="33"/>
      <c r="U74" s="33"/>
      <c r="V74" s="33"/>
      <c r="W74" s="121"/>
      <c r="X74" s="121"/>
      <c r="Y74" s="71"/>
      <c r="Z74" s="33"/>
      <c r="AA74" s="33"/>
      <c r="AB74" s="73"/>
      <c r="AC74" s="74"/>
      <c r="AD74" s="36"/>
      <c r="AE74" s="315"/>
      <c r="AF74" s="71" t="s">
        <v>711</v>
      </c>
      <c r="AG74" s="71"/>
      <c r="AH74" s="71">
        <v>297484</v>
      </c>
      <c r="AI74" s="71"/>
      <c r="AJ74" s="209">
        <v>43434</v>
      </c>
      <c r="AK74" s="15" t="s">
        <v>763</v>
      </c>
    </row>
    <row r="75" spans="8:37" s="15" customFormat="1" ht="23.4" x14ac:dyDescent="0.45">
      <c r="H75" s="16"/>
      <c r="I75" s="16"/>
      <c r="J75" s="16"/>
      <c r="K75" s="16"/>
      <c r="L75" s="16"/>
      <c r="M75" s="117"/>
      <c r="N75" s="71"/>
      <c r="O75" s="71"/>
      <c r="P75" s="71"/>
      <c r="Q75" s="71"/>
      <c r="R75" s="71"/>
      <c r="S75" s="71"/>
      <c r="T75" s="33"/>
      <c r="U75" s="33"/>
      <c r="V75" s="33"/>
      <c r="W75" s="121"/>
      <c r="X75" s="121"/>
      <c r="Y75" s="71"/>
      <c r="Z75" s="33"/>
      <c r="AA75" s="33"/>
      <c r="AB75" s="73"/>
      <c r="AC75" s="74"/>
      <c r="AD75" s="36"/>
      <c r="AE75" s="315"/>
      <c r="AF75" s="71" t="s">
        <v>711</v>
      </c>
      <c r="AG75" s="71"/>
      <c r="AH75" s="71">
        <v>297486</v>
      </c>
      <c r="AI75" s="71"/>
      <c r="AJ75" s="209">
        <v>43434</v>
      </c>
      <c r="AK75" s="15" t="s">
        <v>710</v>
      </c>
    </row>
    <row r="76" spans="8:37" s="15" customFormat="1" ht="23.4" x14ac:dyDescent="0.45">
      <c r="H76" s="16"/>
      <c r="I76" s="16"/>
      <c r="J76" s="16"/>
      <c r="K76" s="16"/>
      <c r="L76" s="16"/>
      <c r="M76" s="117"/>
      <c r="N76" s="71"/>
      <c r="O76" s="71"/>
      <c r="P76" s="71"/>
      <c r="Q76" s="71"/>
      <c r="R76" s="71"/>
      <c r="S76" s="71"/>
      <c r="T76" s="33"/>
      <c r="U76" s="33"/>
      <c r="V76" s="33"/>
      <c r="W76" s="121"/>
      <c r="X76" s="121"/>
      <c r="Y76" s="71"/>
      <c r="Z76" s="33"/>
      <c r="AA76" s="33"/>
      <c r="AB76" s="73"/>
      <c r="AC76" s="74"/>
      <c r="AD76" s="36"/>
      <c r="AE76" s="315"/>
      <c r="AF76" s="71" t="s">
        <v>711</v>
      </c>
      <c r="AG76" s="71"/>
      <c r="AH76" s="71">
        <v>297506</v>
      </c>
      <c r="AI76" s="71"/>
      <c r="AJ76" s="209">
        <v>43434</v>
      </c>
      <c r="AK76" s="15" t="s">
        <v>710</v>
      </c>
    </row>
    <row r="77" spans="8:37" s="15" customFormat="1" ht="23.4" x14ac:dyDescent="0.45">
      <c r="H77" s="16"/>
      <c r="I77" s="16"/>
      <c r="J77" s="16"/>
      <c r="K77" s="16"/>
      <c r="L77" s="16"/>
      <c r="M77" s="117"/>
      <c r="N77" s="71"/>
      <c r="O77" s="71"/>
      <c r="P77" s="71"/>
      <c r="Q77" s="71"/>
      <c r="R77" s="71"/>
      <c r="S77" s="71"/>
      <c r="T77" s="33"/>
      <c r="U77" s="33"/>
      <c r="V77" s="33"/>
      <c r="W77" s="121"/>
      <c r="X77" s="121"/>
      <c r="Y77" s="71"/>
      <c r="Z77" s="33"/>
      <c r="AA77" s="33"/>
      <c r="AB77" s="33"/>
      <c r="AC77" s="74"/>
      <c r="AD77" s="36"/>
      <c r="AE77" s="315"/>
      <c r="AF77" s="71" t="s">
        <v>711</v>
      </c>
      <c r="AG77" s="71"/>
      <c r="AH77" s="71">
        <v>297525</v>
      </c>
      <c r="AI77" s="71"/>
      <c r="AJ77" s="209">
        <v>43434</v>
      </c>
      <c r="AK77" s="15" t="s">
        <v>710</v>
      </c>
    </row>
    <row r="78" spans="8:37" s="15" customFormat="1" ht="23.4" x14ac:dyDescent="0.45">
      <c r="H78" s="16"/>
      <c r="I78" s="16"/>
      <c r="J78" s="16"/>
      <c r="K78" s="16"/>
      <c r="L78" s="16"/>
      <c r="M78" s="117"/>
      <c r="N78" s="71"/>
      <c r="O78" s="71"/>
      <c r="P78" s="71"/>
      <c r="Q78" s="71"/>
      <c r="R78" s="71"/>
      <c r="S78" s="71"/>
      <c r="T78" s="33"/>
      <c r="U78" s="33"/>
      <c r="V78" s="33"/>
      <c r="W78" s="121"/>
      <c r="X78" s="121"/>
      <c r="Y78" s="71"/>
      <c r="Z78" s="33"/>
      <c r="AA78" s="33"/>
      <c r="AB78" s="73"/>
      <c r="AC78" s="74"/>
      <c r="AD78" s="36"/>
      <c r="AE78" s="33"/>
      <c r="AF78" s="71" t="s">
        <v>711</v>
      </c>
      <c r="AG78" s="71"/>
      <c r="AH78" s="71">
        <v>297585</v>
      </c>
      <c r="AI78" s="71"/>
      <c r="AJ78" s="209">
        <v>43434</v>
      </c>
      <c r="AK78" s="15" t="s">
        <v>710</v>
      </c>
    </row>
    <row r="79" spans="8:37" s="15" customFormat="1" ht="23.4" x14ac:dyDescent="0.45">
      <c r="H79" s="16"/>
      <c r="I79" s="16"/>
      <c r="J79" s="16"/>
      <c r="K79" s="16"/>
      <c r="L79" s="16"/>
      <c r="M79" s="117"/>
      <c r="N79" s="71"/>
      <c r="O79" s="71"/>
      <c r="P79" s="71"/>
      <c r="Q79" s="71"/>
      <c r="R79" s="71"/>
      <c r="S79" s="71"/>
      <c r="T79" s="33"/>
      <c r="U79" s="33"/>
      <c r="V79" s="33"/>
      <c r="W79" s="121"/>
      <c r="X79" s="121"/>
      <c r="Y79" s="71"/>
      <c r="Z79" s="33"/>
      <c r="AA79" s="33"/>
      <c r="AB79" s="73"/>
      <c r="AC79" s="74"/>
      <c r="AD79" s="36"/>
      <c r="AE79" s="33"/>
      <c r="AF79" s="71" t="s">
        <v>711</v>
      </c>
      <c r="AG79" s="71"/>
      <c r="AH79" s="71">
        <v>297590</v>
      </c>
      <c r="AI79" s="71"/>
      <c r="AJ79" s="209">
        <v>43434</v>
      </c>
      <c r="AK79" s="15" t="s">
        <v>710</v>
      </c>
    </row>
    <row r="80" spans="8:37" s="15" customFormat="1" ht="23.4" x14ac:dyDescent="0.45">
      <c r="H80" s="16"/>
      <c r="I80" s="16"/>
      <c r="J80" s="16"/>
      <c r="K80" s="16"/>
      <c r="L80" s="16"/>
      <c r="M80" s="117"/>
      <c r="N80" s="71"/>
      <c r="O80" s="71"/>
      <c r="P80" s="71"/>
      <c r="Q80" s="71"/>
      <c r="R80" s="71"/>
      <c r="S80" s="71"/>
      <c r="T80" s="33"/>
      <c r="U80" s="33"/>
      <c r="V80" s="33"/>
      <c r="W80" s="121"/>
      <c r="X80" s="121"/>
      <c r="Y80" s="71"/>
      <c r="Z80" s="33"/>
      <c r="AA80" s="33"/>
      <c r="AB80" s="73"/>
      <c r="AC80" s="74"/>
      <c r="AD80" s="36"/>
      <c r="AE80" s="33"/>
      <c r="AF80" s="71" t="s">
        <v>711</v>
      </c>
      <c r="AG80" s="71"/>
      <c r="AH80" s="71">
        <v>297606</v>
      </c>
      <c r="AI80" s="71"/>
      <c r="AJ80" s="209">
        <v>43434</v>
      </c>
      <c r="AK80" s="15" t="s">
        <v>710</v>
      </c>
    </row>
    <row r="81" spans="8:40" s="15" customFormat="1" ht="23.4" x14ac:dyDescent="0.45">
      <c r="H81" s="16"/>
      <c r="I81" s="16"/>
      <c r="J81" s="16"/>
      <c r="K81" s="16"/>
      <c r="L81" s="16"/>
      <c r="M81" s="117"/>
      <c r="N81" s="71"/>
      <c r="O81" s="71"/>
      <c r="P81" s="71"/>
      <c r="Q81" s="71"/>
      <c r="R81" s="71"/>
      <c r="S81" s="71"/>
      <c r="T81" s="33"/>
      <c r="U81" s="33"/>
      <c r="V81" s="33"/>
      <c r="W81" s="121"/>
      <c r="X81" s="121"/>
      <c r="Y81" s="71"/>
      <c r="Z81" s="33"/>
      <c r="AA81" s="33"/>
      <c r="AB81" s="73"/>
      <c r="AC81" s="74"/>
      <c r="AD81" s="36"/>
      <c r="AE81" s="33"/>
      <c r="AF81" s="71" t="s">
        <v>711</v>
      </c>
      <c r="AG81" s="71"/>
      <c r="AH81" s="71">
        <v>297614</v>
      </c>
      <c r="AI81" s="71"/>
      <c r="AJ81" s="209">
        <v>43434</v>
      </c>
      <c r="AK81" s="15" t="s">
        <v>710</v>
      </c>
    </row>
    <row r="82" spans="8:40" s="15" customFormat="1" ht="23.4" x14ac:dyDescent="0.45">
      <c r="H82" s="16"/>
      <c r="I82" s="16"/>
      <c r="J82" s="16"/>
      <c r="K82" s="16"/>
      <c r="L82" s="16"/>
      <c r="M82" s="117"/>
      <c r="N82" s="71"/>
      <c r="O82" s="71"/>
      <c r="P82" s="71"/>
      <c r="Q82" s="71"/>
      <c r="R82" s="71"/>
      <c r="S82" s="71"/>
      <c r="T82" s="33"/>
      <c r="U82" s="33"/>
      <c r="V82" s="33"/>
      <c r="W82" s="121"/>
      <c r="X82" s="121"/>
      <c r="Y82" s="71"/>
      <c r="Z82" s="33"/>
      <c r="AA82" s="33"/>
      <c r="AB82" s="73"/>
      <c r="AC82" s="74"/>
      <c r="AD82" s="36"/>
      <c r="AE82" s="33"/>
      <c r="AF82" s="71"/>
      <c r="AG82" s="71"/>
      <c r="AH82" s="71"/>
      <c r="AI82" s="71"/>
      <c r="AJ82" s="71"/>
      <c r="AK82" s="15" t="s">
        <v>710</v>
      </c>
    </row>
    <row r="83" spans="8:40" s="15" customFormat="1" ht="23.4" x14ac:dyDescent="0.45">
      <c r="H83" s="16"/>
      <c r="I83" s="16"/>
      <c r="J83" s="16"/>
      <c r="K83" s="16"/>
      <c r="L83" s="16"/>
      <c r="M83" s="117"/>
      <c r="N83" s="71"/>
      <c r="O83" s="71"/>
      <c r="P83" s="71"/>
      <c r="Q83" s="71"/>
      <c r="R83" s="71"/>
      <c r="S83" s="71"/>
      <c r="T83" s="33"/>
      <c r="U83" s="33"/>
      <c r="V83" s="33"/>
      <c r="W83" s="121"/>
      <c r="X83" s="121"/>
      <c r="Y83" s="71"/>
      <c r="Z83" s="33"/>
      <c r="AA83" s="33"/>
      <c r="AB83" s="73"/>
      <c r="AC83" s="74"/>
      <c r="AD83" s="36"/>
      <c r="AE83" s="33"/>
      <c r="AF83" s="71"/>
      <c r="AG83" s="71"/>
      <c r="AH83" s="71"/>
      <c r="AI83" s="71"/>
      <c r="AJ83" s="71"/>
      <c r="AK83" s="15" t="s">
        <v>710</v>
      </c>
    </row>
    <row r="84" spans="8:40" s="15" customFormat="1" ht="23.4" x14ac:dyDescent="0.45">
      <c r="H84" s="16"/>
      <c r="I84" s="16"/>
      <c r="J84" s="16"/>
      <c r="K84" s="16"/>
      <c r="L84" s="16"/>
      <c r="M84" s="117"/>
      <c r="N84" s="71"/>
      <c r="O84" s="71"/>
      <c r="P84" s="71"/>
      <c r="Q84" s="71"/>
      <c r="R84" s="71"/>
      <c r="S84" s="71"/>
      <c r="T84" s="33"/>
      <c r="U84" s="33"/>
      <c r="V84" s="33"/>
      <c r="W84" s="121"/>
      <c r="X84" s="121"/>
      <c r="Y84" s="71"/>
      <c r="Z84" s="33"/>
      <c r="AA84" s="33"/>
      <c r="AB84" s="73"/>
      <c r="AC84" s="74"/>
      <c r="AD84" s="36"/>
      <c r="AE84" s="33"/>
      <c r="AF84" s="71"/>
      <c r="AG84" s="71"/>
      <c r="AH84" s="71"/>
      <c r="AI84" s="71"/>
      <c r="AJ84" s="71"/>
      <c r="AK84" s="15" t="s">
        <v>710</v>
      </c>
    </row>
    <row r="85" spans="8:40" s="15" customFormat="1" ht="23.4" x14ac:dyDescent="0.45">
      <c r="H85" s="16"/>
      <c r="I85" s="16"/>
      <c r="J85" s="16"/>
      <c r="K85" s="16"/>
      <c r="L85" s="16"/>
      <c r="M85" s="117"/>
      <c r="N85" s="71"/>
      <c r="O85" s="71"/>
      <c r="P85" s="71"/>
      <c r="Q85" s="71"/>
      <c r="R85" s="71"/>
      <c r="S85" s="71"/>
      <c r="T85" s="33"/>
      <c r="U85" s="33"/>
      <c r="V85" s="33"/>
      <c r="W85" s="121"/>
      <c r="X85" s="121"/>
      <c r="Y85" s="71"/>
      <c r="Z85" s="33"/>
      <c r="AA85" s="33"/>
      <c r="AB85" s="73"/>
      <c r="AC85" s="74"/>
      <c r="AD85" s="36"/>
      <c r="AE85" s="33"/>
      <c r="AF85" s="71"/>
      <c r="AG85" s="71"/>
      <c r="AH85" s="71"/>
      <c r="AI85" s="71"/>
      <c r="AJ85" s="71"/>
    </row>
    <row r="86" spans="8:40" s="15" customFormat="1" ht="23.4" x14ac:dyDescent="0.45">
      <c r="H86" s="16"/>
      <c r="I86" s="16"/>
      <c r="J86" s="16"/>
      <c r="K86" s="16"/>
      <c r="L86" s="16"/>
      <c r="M86" s="117"/>
      <c r="N86" s="71"/>
      <c r="O86" s="71"/>
      <c r="P86" s="71"/>
      <c r="Q86" s="71"/>
      <c r="R86" s="71"/>
      <c r="S86" s="71"/>
      <c r="T86" s="33"/>
      <c r="U86" s="33"/>
      <c r="V86" s="33"/>
      <c r="W86" s="121"/>
      <c r="X86" s="121"/>
      <c r="Y86" s="71"/>
      <c r="Z86" s="71"/>
      <c r="AA86" s="71"/>
      <c r="AB86" s="71"/>
      <c r="AC86" s="71"/>
      <c r="AD86" s="71"/>
      <c r="AE86" s="71"/>
      <c r="AF86" s="71"/>
      <c r="AG86" s="71"/>
      <c r="AH86" s="71"/>
      <c r="AI86" s="71"/>
      <c r="AJ86" s="71"/>
    </row>
    <row r="87" spans="8:40" s="15" customFormat="1" ht="23.4" x14ac:dyDescent="0.45">
      <c r="H87" s="16"/>
      <c r="I87" s="16"/>
      <c r="J87" s="16"/>
      <c r="K87" s="16"/>
      <c r="L87" s="16"/>
      <c r="M87" s="117"/>
      <c r="N87" s="71"/>
      <c r="O87" s="71"/>
      <c r="P87" s="71"/>
      <c r="Q87" s="71"/>
      <c r="R87" s="71"/>
      <c r="S87" s="71"/>
      <c r="T87" s="33"/>
      <c r="U87" s="33"/>
      <c r="V87" s="33"/>
      <c r="W87" s="121"/>
      <c r="X87" s="121"/>
      <c r="Y87" s="71"/>
      <c r="Z87" s="71"/>
      <c r="AA87" s="71"/>
      <c r="AB87" s="71"/>
      <c r="AC87" s="71"/>
      <c r="AD87" s="71"/>
      <c r="AE87" s="71"/>
      <c r="AF87" s="71"/>
      <c r="AG87" s="71"/>
      <c r="AH87" s="71"/>
      <c r="AI87" s="71"/>
      <c r="AJ87" s="71"/>
    </row>
    <row r="88" spans="8:40" s="15" customFormat="1" ht="23.4" x14ac:dyDescent="0.45">
      <c r="H88" s="16"/>
      <c r="I88" s="16"/>
      <c r="J88" s="16"/>
      <c r="K88" s="16"/>
      <c r="L88" s="16"/>
      <c r="M88" s="16"/>
      <c r="T88" s="25"/>
      <c r="U88" s="25"/>
      <c r="V88" s="25"/>
      <c r="W88" s="1"/>
      <c r="X88" s="1"/>
      <c r="AF88" s="1"/>
      <c r="AG88" s="1"/>
      <c r="AI88" s="1"/>
      <c r="AJ88" s="1"/>
    </row>
    <row r="89" spans="8:40" s="15" customFormat="1" ht="23.4" x14ac:dyDescent="0.45">
      <c r="H89" s="16"/>
      <c r="I89" s="16"/>
      <c r="J89" s="16"/>
      <c r="K89" s="16"/>
      <c r="L89" s="16"/>
      <c r="M89" s="16"/>
      <c r="T89" s="25"/>
      <c r="U89" s="25"/>
      <c r="V89" s="25"/>
      <c r="W89" s="1"/>
      <c r="X89" s="1"/>
      <c r="AF89" s="1"/>
      <c r="AG89" s="1"/>
      <c r="AI89" s="1"/>
      <c r="AJ89" s="1"/>
    </row>
    <row r="90" spans="8:40" s="15" customFormat="1" ht="23.4" x14ac:dyDescent="0.45">
      <c r="H90" s="16"/>
      <c r="I90" s="16"/>
      <c r="J90" s="16"/>
      <c r="K90" s="16"/>
      <c r="L90" s="16"/>
      <c r="M90" s="16"/>
      <c r="T90" s="25"/>
      <c r="U90" s="25"/>
      <c r="V90" s="25"/>
      <c r="W90" s="1"/>
      <c r="X90" s="1"/>
      <c r="AF90" s="1"/>
      <c r="AG90" s="1"/>
      <c r="AI90" s="1"/>
      <c r="AJ90" s="1"/>
      <c r="AL90" s="1"/>
      <c r="AM90" s="1"/>
      <c r="AN90" s="1"/>
    </row>
    <row r="91" spans="8:40" s="15" customFormat="1" ht="23.4" x14ac:dyDescent="0.45">
      <c r="H91" s="16"/>
      <c r="I91" s="16"/>
      <c r="J91" s="16"/>
      <c r="K91" s="16"/>
      <c r="L91" s="16"/>
      <c r="M91" s="16"/>
      <c r="T91" s="25"/>
      <c r="U91" s="25"/>
      <c r="V91" s="25"/>
      <c r="W91" s="1"/>
      <c r="X91" s="1"/>
      <c r="AF91" s="1"/>
      <c r="AG91" s="1"/>
      <c r="AI91" s="1"/>
      <c r="AJ91" s="1"/>
      <c r="AL91" s="1"/>
      <c r="AM91" s="1"/>
      <c r="AN91" s="1"/>
    </row>
    <row r="92" spans="8:40" s="15" customFormat="1" ht="23.4" x14ac:dyDescent="0.45">
      <c r="H92" s="16"/>
      <c r="I92" s="16"/>
      <c r="J92" s="16"/>
      <c r="K92" s="16"/>
      <c r="L92" s="16"/>
      <c r="M92" s="16"/>
      <c r="T92" s="25"/>
      <c r="U92" s="25"/>
      <c r="V92" s="25"/>
      <c r="W92" s="1"/>
      <c r="X92" s="1"/>
      <c r="AF92" s="1"/>
      <c r="AG92" s="1"/>
      <c r="AI92" s="1"/>
      <c r="AJ92" s="1"/>
      <c r="AL92" s="1"/>
      <c r="AM92" s="1"/>
      <c r="AN92" s="1"/>
    </row>
    <row r="93" spans="8:40" s="15" customFormat="1" ht="23.4" x14ac:dyDescent="0.45">
      <c r="H93" s="16"/>
      <c r="I93" s="16"/>
      <c r="J93" s="16"/>
      <c r="K93" s="16"/>
      <c r="L93" s="16"/>
      <c r="M93" s="16"/>
      <c r="T93" s="25"/>
      <c r="U93" s="25"/>
      <c r="V93" s="25"/>
      <c r="W93" s="1"/>
      <c r="X93" s="1"/>
      <c r="AF93" s="1"/>
      <c r="AG93" s="1"/>
      <c r="AI93" s="1"/>
      <c r="AJ93" s="1"/>
      <c r="AL93" s="1"/>
      <c r="AM93" s="1"/>
      <c r="AN93" s="1"/>
    </row>
    <row r="94" spans="8:40" s="15" customFormat="1" ht="23.4" x14ac:dyDescent="0.45">
      <c r="H94" s="16"/>
      <c r="I94" s="16"/>
      <c r="J94" s="16"/>
      <c r="K94" s="16"/>
      <c r="L94" s="16"/>
      <c r="M94" s="16"/>
      <c r="T94" s="25"/>
      <c r="U94" s="25"/>
      <c r="V94" s="25"/>
      <c r="W94" s="1"/>
      <c r="X94" s="1"/>
      <c r="AF94" s="1"/>
      <c r="AG94" s="1"/>
      <c r="AI94" s="1"/>
      <c r="AJ94" s="1"/>
      <c r="AL94" s="1"/>
      <c r="AM94" s="1"/>
      <c r="AN94" s="1"/>
    </row>
    <row r="95" spans="8:40" ht="23.4" x14ac:dyDescent="0.45">
      <c r="T95" s="25"/>
      <c r="U95" s="25"/>
      <c r="V95" s="25"/>
      <c r="Z95" s="15"/>
      <c r="AA95" s="15"/>
      <c r="AB95" s="15"/>
      <c r="AC95" s="15"/>
      <c r="AD95" s="15"/>
      <c r="AE95" s="15"/>
      <c r="AH95" s="15"/>
    </row>
    <row r="96" spans="8:40" ht="23.4" x14ac:dyDescent="0.45">
      <c r="Z96" s="15"/>
      <c r="AA96" s="15"/>
      <c r="AB96" s="15"/>
      <c r="AC96" s="15"/>
      <c r="AD96" s="15"/>
      <c r="AE96" s="15"/>
      <c r="AH96" s="15"/>
    </row>
    <row r="97" spans="26:34" ht="23.4" x14ac:dyDescent="0.45">
      <c r="Z97" s="15"/>
      <c r="AA97" s="15"/>
      <c r="AB97" s="15"/>
      <c r="AC97" s="15"/>
      <c r="AD97" s="15"/>
      <c r="AE97" s="15"/>
      <c r="AH97" s="15"/>
    </row>
    <row r="98" spans="26:34" ht="23.4" x14ac:dyDescent="0.45">
      <c r="Z98" s="15"/>
      <c r="AA98" s="15"/>
      <c r="AB98" s="15"/>
      <c r="AC98" s="15"/>
      <c r="AD98" s="15"/>
      <c r="AE98" s="15"/>
      <c r="AH98" s="15"/>
    </row>
    <row r="99" spans="26:34" ht="23.4" x14ac:dyDescent="0.45">
      <c r="Z99" s="15"/>
      <c r="AA99" s="15"/>
      <c r="AB99" s="15"/>
      <c r="AC99" s="15"/>
      <c r="AD99" s="15"/>
      <c r="AE99" s="15"/>
      <c r="AF99" s="15"/>
    </row>
    <row r="100" spans="26:34" ht="23.4" x14ac:dyDescent="0.45">
      <c r="Z100" s="15"/>
      <c r="AA100" s="15"/>
      <c r="AB100" s="15"/>
      <c r="AC100" s="15"/>
      <c r="AD100" s="15"/>
      <c r="AE100" s="15"/>
      <c r="AF100" s="15"/>
    </row>
    <row r="101" spans="26:34" ht="23.4" x14ac:dyDescent="0.45">
      <c r="AF101" s="15"/>
    </row>
  </sheetData>
  <autoFilter ref="M8:AK84"/>
  <mergeCells count="6">
    <mergeCell ref="AF4:AK4"/>
    <mergeCell ref="A3:M3"/>
    <mergeCell ref="H4:M4"/>
    <mergeCell ref="N4:S4"/>
    <mergeCell ref="T4:Y4"/>
    <mergeCell ref="Z4:AE4"/>
  </mergeCells>
  <printOptions horizontalCentered="1"/>
  <pageMargins left="0.70866141732283472" right="0.51181102362204722" top="0.35433070866141736" bottom="0.35433070866141736" header="0.31496062992125984" footer="0.31496062992125984"/>
  <pageSetup paperSize="5" scale="1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10</vt:i4>
      </vt:variant>
    </vt:vector>
  </HeadingPairs>
  <TitlesOfParts>
    <vt:vector size="21" baseType="lpstr">
      <vt:lpstr>Metas 2018Definitivas_</vt:lpstr>
      <vt:lpstr>Metas 2018Definitivas</vt:lpstr>
      <vt:lpstr>Metas 2018Fin</vt:lpstr>
      <vt:lpstr>Metas 2018proposito</vt:lpstr>
      <vt:lpstr>Metas 2018Componente 1</vt:lpstr>
      <vt:lpstr>Metas 2018Componente 2</vt:lpstr>
      <vt:lpstr>Metas 2018Actividad 1.1</vt:lpstr>
      <vt:lpstr>Metas 2018Actividad 1.2</vt:lpstr>
      <vt:lpstr>Metas 2018Actividad 1.3</vt:lpstr>
      <vt:lpstr>Metas 2018Actividad 1.4</vt:lpstr>
      <vt:lpstr>Metas 2018 Actividad 2.1</vt:lpstr>
      <vt:lpstr>'Metas 2018Actividad 1.1'!Área_de_impresión</vt:lpstr>
      <vt:lpstr>'Metas 2018Actividad 1.2'!Área_de_impresión</vt:lpstr>
      <vt:lpstr>'Metas 2018Actividad 1.3'!Área_de_impresión</vt:lpstr>
      <vt:lpstr>'Metas 2018Actividad 1.4'!Área_de_impresión</vt:lpstr>
      <vt:lpstr>'Metas 2018Componente 1'!Área_de_impresión</vt:lpstr>
      <vt:lpstr>'Metas 2018Componente 2'!Área_de_impresión</vt:lpstr>
      <vt:lpstr>'Metas 2018Definitivas'!Área_de_impresión</vt:lpstr>
      <vt:lpstr>'Metas 2018Definitivas_'!Área_de_impresión</vt:lpstr>
      <vt:lpstr>'Metas 2018Fin'!Área_de_impresión</vt:lpstr>
      <vt:lpstr>'Metas 2018proposito'!Área_de_impresión</vt:lpstr>
    </vt:vector>
  </TitlesOfParts>
  <Company>CONACYT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Samuel Ruiz Montes</dc:creator>
  <cp:lastModifiedBy>LAP5ATA</cp:lastModifiedBy>
  <cp:lastPrinted>2019-01-09T23:17:36Z</cp:lastPrinted>
  <dcterms:created xsi:type="dcterms:W3CDTF">2017-04-07T02:41:27Z</dcterms:created>
  <dcterms:modified xsi:type="dcterms:W3CDTF">2019-04-26T17:17:45Z</dcterms:modified>
</cp:coreProperties>
</file>