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04"/>
  <workbookPr/>
  <mc:AlternateContent xmlns:mc="http://schemas.openxmlformats.org/markup-compatibility/2006">
    <mc:Choice Requires="x15">
      <x15ac:absPath xmlns:x15ac="http://schemas.microsoft.com/office/spreadsheetml/2010/11/ac" url="D:\DOCS\Documents\MIR-ASM-DISEÑO\MIR\MIR 2017\Metas\Metas finales\"/>
    </mc:Choice>
  </mc:AlternateContent>
  <xr:revisionPtr revIDLastSave="0" documentId="11_554AEE76920011B61857BB7964AD73AC593E4939" xr6:coauthVersionLast="34" xr6:coauthVersionMax="34" xr10:uidLastSave="{00000000-0000-0000-0000-000000000000}"/>
  <bookViews>
    <workbookView xWindow="0" yWindow="0" windowWidth="19200" windowHeight="10590" xr2:uid="{00000000-000D-0000-FFFF-FFFF00000000}"/>
  </bookViews>
  <sheets>
    <sheet name="U003 CP-2017" sheetId="1" r:id="rId1"/>
  </sheets>
  <calcPr calcId="17901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 i="1" l="1"/>
  <c r="K12" i="1"/>
  <c r="R12" i="1"/>
  <c r="H12" i="1"/>
  <c r="Q12" i="1"/>
  <c r="N11" i="1"/>
  <c r="K11" i="1"/>
  <c r="R11" i="1"/>
  <c r="H11" i="1"/>
  <c r="Q11" i="1"/>
  <c r="N10" i="1"/>
  <c r="K10" i="1"/>
  <c r="R10" i="1"/>
  <c r="H10" i="1"/>
  <c r="Q10" i="1"/>
  <c r="N9" i="1"/>
  <c r="K9" i="1"/>
  <c r="R9" i="1"/>
  <c r="H9" i="1"/>
  <c r="Q9" i="1"/>
  <c r="N8" i="1"/>
  <c r="K8" i="1"/>
  <c r="R8" i="1"/>
  <c r="H8" i="1"/>
  <c r="Q8" i="1"/>
  <c r="N7" i="1"/>
  <c r="K7" i="1"/>
  <c r="R7" i="1"/>
  <c r="H7" i="1"/>
  <c r="Q7" i="1"/>
  <c r="N6" i="1"/>
  <c r="K6" i="1"/>
  <c r="R6" i="1"/>
  <c r="H6" i="1"/>
  <c r="N5" i="1"/>
  <c r="K5" i="1"/>
  <c r="R5" i="1"/>
  <c r="H5" i="1"/>
  <c r="Q5" i="1"/>
  <c r="Q6" i="1"/>
</calcChain>
</file>

<file path=xl/sharedStrings.xml><?xml version="1.0" encoding="utf-8"?>
<sst xmlns="http://schemas.openxmlformats.org/spreadsheetml/2006/main" count="117" uniqueCount="74">
  <si>
    <t>CUENTA PÚBLICA 2017</t>
  </si>
  <si>
    <t>Programa presupuestario</t>
  </si>
  <si>
    <t>Nombre del Indicador</t>
  </si>
  <si>
    <t>Definición</t>
  </si>
  <si>
    <t>Metodo de calculo</t>
  </si>
  <si>
    <t>Nivel</t>
  </si>
  <si>
    <t>Frecuencia 
de Medición</t>
  </si>
  <si>
    <t>Unidad de 
Medida</t>
  </si>
  <si>
    <t>Valor de la Meta Aprobada 
(1)</t>
  </si>
  <si>
    <t>Numerador Meta Aprobada</t>
  </si>
  <si>
    <t>Denominador Meta Aprobada</t>
  </si>
  <si>
    <t>Valor de la Meta Modificada 
(2)</t>
  </si>
  <si>
    <t>Numerador Meta Modificada</t>
  </si>
  <si>
    <t>Denominador Meta Modificada</t>
  </si>
  <si>
    <t>Valor de la Meta Alcanzada 
(3)</t>
  </si>
  <si>
    <t>Numerador Meta Alcanzada</t>
  </si>
  <si>
    <t>Denominador Meta Alcanzada</t>
  </si>
  <si>
    <t>% de Cumplimiento
Alcanzada/Aprobada 
(3/1)</t>
  </si>
  <si>
    <t>% de Cumplimiento
Alcanzada/Modificada
(3/2)</t>
  </si>
  <si>
    <t xml:space="preserve">Tipo de Justificación </t>
  </si>
  <si>
    <t>Causa</t>
  </si>
  <si>
    <t xml:space="preserve">Efecto </t>
  </si>
  <si>
    <t>Otros motivos</t>
  </si>
  <si>
    <t>U-003 - Innovación tecnológica para incrementar la productividad de las empresas</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</si>
  <si>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</si>
  <si>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t>
  </si>
  <si>
    <t>(Gasto en investigación en instituciones de educación superior/PIB del año de referencia)*100</t>
  </si>
  <si>
    <t>Fin</t>
  </si>
  <si>
    <t>Anual</t>
  </si>
  <si>
    <t>Porcentaje</t>
  </si>
  <si>
    <t>Gasto en Investigación y Desarrollo Experimental respecto al PIB</t>
  </si>
  <si>
    <t>Mide el porcentaje del Producto Interno Bruto que se destina a investigación y a desarrollo experimental</t>
  </si>
  <si>
    <t>(Gasto en Investigación y Desarrollo Experimental en el periodo t) / (Producto Interno Bruto en el periodo t)*100</t>
  </si>
  <si>
    <t>Efecto multiplicador del estímulo económico complementario</t>
  </si>
  <si>
    <t>Comparación entre la inversión privada realizada por las empresas apoyadas para llevar a cabo proyectos de Investigación Desarrollo Tecnológico e Innovación, respecto del estímulo económico complementario otorgado por el programa. Refleja la inversión privada en Investigación y desarrollo tecnológico detonada por cada peso que asigna el programa.</t>
  </si>
  <si>
    <t>(Inversión de las empresas asociada a proyectos para Investigación Desarrollo Tecnológico e Innovación en el periodo t / Monto del estímulo económico complementario otorgado en el periodo t)</t>
  </si>
  <si>
    <t>Propósito</t>
  </si>
  <si>
    <t>Proporción</t>
  </si>
  <si>
    <t>El monto del numerador se modificó debido a los proyectos ajustados en el monto de apoyo que se les otorga, los cuales se presentan por la limitación presupuestal. Así, si el monto de apoyo se reduce, la proporción que las empresas deben invertir también se ve reducida, por lo tanto la meta es menor.</t>
  </si>
  <si>
    <t>La meta alcanzada es menor a la planeada</t>
  </si>
  <si>
    <t>Maduración tecnológica de los proyectos apoyados.</t>
  </si>
  <si>
    <t>Comprara el nivel de maduración tecnológica de un proyecto al haber concluido, respecto al nivel de maduración tecnológica al inicio del mismo. La metodología TRL (Technological Readiness Level) indica el grado de maduración tecnológica de los proyectos, partiendo desde el desarrollo de ciencia básica hasta la llegada al mercado, de la tecnología desarrollada. Es una metodología desarrollada por la NASA y usada como estándar internacional en programas de desarrollo tecnológico e innovación.</t>
  </si>
  <si>
    <t>(Proyectos de Investigación, Desarrollo Tecnológico e Innovación terminados con dictamen favorable en el año t-1 y con un Technological Readiness Level mayor al del inicio del proyecto /Proyectos de Investigación, Desarrollo Tecnológico e Innovación apoyados en el año t-1)*100</t>
  </si>
  <si>
    <t>La meta es mayor debido a que hubo más proyectos de los esperados con dictamen favorable y con un TRL mayor al del inicio del proyecto.</t>
  </si>
  <si>
    <t>Se superó la meta</t>
  </si>
  <si>
    <t>Tasa de éxito de proyectos de desarrollo tecnológico aprobados</t>
  </si>
  <si>
    <t>Comparación entre el total de proyectos terminados que logran el desarrollo tecnológico planteado, a juicio de un miembro del Registro CONACYT de Evaluadores Acreditados (RCEA) que dicatamina el proyecto en el año t-1, respecto del total de proyectos apoyados en el año t-1</t>
  </si>
  <si>
    <t>(Proyectos de Investigación Desarrollo Tecnológico e Innovación terminados con dictamen técnico favorable en el año t-1/Proyectos de Investigación Desarrollo Tecnológico e Innovación apoyados en el año t-1)*100</t>
  </si>
  <si>
    <t xml:space="preserve">El numerador se modificó debido a que 21 proyectos no entregaron su Informe Técnico y 75 proyectos que lo entregaron obtuvieron un dictamen no aprobatorio, por lo tanto, el valor de la meta fue menor. </t>
  </si>
  <si>
    <t>El valor de la meta fue menor</t>
  </si>
  <si>
    <t>Porcentaje de estímulos económicos complementarios otorgados</t>
  </si>
  <si>
    <t>Porcentaje de las solicitudes apoyadas en relación al total de las solicitudes de apoyo recibidas con dictamen aprobatorio</t>
  </si>
  <si>
    <t>(Número de Proyectos con estímulos económicos complementarios otorgados en el periodo t / Número de proyectos con dictamen aprobatorio en el periodo t )*100</t>
  </si>
  <si>
    <t>Componente</t>
  </si>
  <si>
    <t xml:space="preserve">El numerador se modificó debido a las cancelaciones y declinaciones de proyectos. Por lo tanto, la meta planeada se redujo. </t>
  </si>
  <si>
    <t>La meta planeada se redujo</t>
  </si>
  <si>
    <t>Porcentaje de propuestas evaluadas</t>
  </si>
  <si>
    <t>Mide el porcentaje de propuestas evaluadas respecto de las propuestas que se recibieron en el periodo.</t>
  </si>
  <si>
    <t>(Número de propuestas evaluadas en el periodo t / Número de propuestas recibidas en el periodo t)*100</t>
  </si>
  <si>
    <t>Actividad</t>
  </si>
  <si>
    <t>Se cumplió la meta</t>
  </si>
  <si>
    <t>Porcentaje de proyectos formalizados en tiempo</t>
  </si>
  <si>
    <t>Número de proyectos formalizados en un periodo de 90 días naturales en el periodo contra el número de proyectos aprobados y notificados en el mismo periodo. La formalización de proyectos se refiere a la suscripción del convenio de asignación de recursos mediante el cual se formaliza el otorgamiento de recursos a los beneficiarios del programa.</t>
  </si>
  <si>
    <t>(Número de proyectos formalizados en 90 días naturales en el periodo t / Número de proyectos aprobados en el periodo t )*100</t>
  </si>
  <si>
    <t>El numerador y denominador se modificaron debido a las cancelaciones y declinaciones de proyectos, pero los 421 proyectos que se apoyaron en 2017 se formalizaron en el lapso de 90 días cumpliendo la meta.</t>
  </si>
  <si>
    <t>Porcentaje de presupuesto ministrado</t>
  </si>
  <si>
    <t>Mide la proporción del presupuesto ministrado con relación al presupuesto asignado en el periodo t</t>
  </si>
  <si>
    <t>(Monto ministrado en el periodo t/Monto presupuestado estimado total)*100</t>
  </si>
  <si>
    <t>Semestral</t>
  </si>
  <si>
    <t>No se pudo alcanzar el 100% de la meta de gasto debido a que las declinaciones y cancelaciones de proyectos sucedieron ya muy avanzado el año, haciendo imposible la colocación de todo el presupuesto.</t>
  </si>
  <si>
    <t>Porcentaje de cumplimiento en el reporte de informes técnicos comprometidos</t>
  </si>
  <si>
    <t>Mide el porcentaje de cumplimiento de las empresas apoyadas en la elaboración y entrega de los informes técnicos comprometidos. El informe técnico da cuenta del avance del proyecto y de los resultados obtenidos al término de las etapas establecidas.</t>
  </si>
  <si>
    <t>(Número de informes técnicos recibidos en el periodo t/ Número total de informes técnicos con compromiso de entrega en el periodo t)*100</t>
  </si>
  <si>
    <t>El denominador se modificó debido a las cancelaciones y declinaciones de proyectos en el transcurso del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</si>
</sst>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b/>
      <sz val="24"/>
      <color theme="1"/>
      <name val="Calibri"/>
      <family val="2"/>
      <scheme val="minor"/>
    </font>
    <font>
      <sz val="7"/>
      <color theme="1"/>
      <name val="Calibri Light"/>
      <family val="2"/>
      <scheme val="major"/>
    </font>
    <font>
      <b/>
      <sz val="10"/>
      <color theme="0"/>
      <name val="Arial"/>
      <family val="2"/>
    </font>
    <font>
      <sz val="14"/>
      <color theme="1"/>
      <name val="Calibri"/>
      <family val="2"/>
      <scheme val="minor"/>
    </font>
    <font>
      <sz val="9"/>
      <color theme="1"/>
      <name val="Calibri Light"/>
      <family val="2"/>
      <scheme val="major"/>
    </font>
  </fonts>
  <fills count="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s>
  <borders count="4">
    <border>
      <left/>
      <right/>
      <top/>
      <bottom/>
      <diagonal/>
    </border>
    <border>
      <left style="thin">
        <color auto="1"/>
      </left>
      <right/>
      <top style="thin">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9">
    <xf numFmtId="0" fontId="0" fillId="0" borderId="0" xfId="0"/>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vertical="center" wrapText="1"/>
    </xf>
    <xf numFmtId="0" fontId="2" fillId="0" borderId="3" xfId="0" applyFont="1" applyFill="1" applyBorder="1" applyAlignment="1">
      <alignment vertical="center"/>
    </xf>
    <xf numFmtId="3" fontId="2" fillId="0" borderId="2" xfId="0" applyNumberFormat="1" applyFont="1" applyBorder="1" applyAlignment="1">
      <alignment horizontal="center" vertical="center"/>
    </xf>
    <xf numFmtId="0" fontId="2" fillId="0" borderId="0" xfId="0" applyFont="1"/>
    <xf numFmtId="0" fontId="3" fillId="3" borderId="1" xfId="0" applyFont="1" applyFill="1" applyBorder="1" applyAlignment="1" applyProtection="1">
      <alignment horizontal="center" vertical="center" wrapText="1"/>
    </xf>
    <xf numFmtId="0" fontId="4" fillId="2" borderId="0" xfId="0" applyFont="1" applyFill="1" applyBorder="1" applyAlignment="1">
      <alignment horizontal="center"/>
    </xf>
    <xf numFmtId="0" fontId="2" fillId="4" borderId="2" xfId="0" applyFont="1" applyFill="1" applyBorder="1" applyAlignment="1">
      <alignment horizontal="center" vertical="center"/>
    </xf>
    <xf numFmtId="0" fontId="0" fillId="4" borderId="2" xfId="0" applyFill="1" applyBorder="1"/>
    <xf numFmtId="0" fontId="2" fillId="4" borderId="2" xfId="0" applyFont="1" applyFill="1" applyBorder="1" applyAlignment="1">
      <alignment horizontal="center" vertical="center" wrapText="1"/>
    </xf>
    <xf numFmtId="3" fontId="2" fillId="0" borderId="2" xfId="0" applyNumberFormat="1" applyFont="1" applyFill="1" applyBorder="1" applyAlignment="1">
      <alignment horizontal="center" vertical="center"/>
    </xf>
    <xf numFmtId="4" fontId="2" fillId="0" borderId="2"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2" fontId="2"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2" xfId="0" applyFont="1" applyBorder="1" applyAlignment="1">
      <alignment horizontal="center" vertic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3"/>
  <sheetViews>
    <sheetView tabSelected="1" zoomScale="120" zoomScaleNormal="120" workbookViewId="0" xr3:uid="{AEA406A1-0E4B-5B11-9CD5-51D6E497D94C}">
      <selection activeCell="A12" sqref="A12"/>
    </sheetView>
  </sheetViews>
  <sheetFormatPr defaultColWidth="11.42578125" defaultRowHeight="15"/>
  <cols>
    <col min="1" max="1" width="18.7109375" customWidth="1"/>
    <col min="2" max="2" width="16" customWidth="1"/>
    <col min="3" max="3" width="18.28515625" hidden="1" customWidth="1"/>
    <col min="4" max="4" width="17.140625" hidden="1" customWidth="1"/>
    <col min="5" max="7" width="0" hidden="1" customWidth="1"/>
    <col min="11" max="11" width="16.140625" customWidth="1"/>
    <col min="12" max="12" width="16.85546875" customWidth="1"/>
    <col min="19" max="19" width="25.7109375" customWidth="1"/>
    <col min="20" max="20" width="27.7109375" customWidth="1"/>
  </cols>
  <sheetData>
    <row r="1" spans="1:22" ht="31.5">
      <c r="A1" s="18" t="s">
        <v>0</v>
      </c>
      <c r="B1" s="18"/>
      <c r="C1" s="18"/>
      <c r="D1" s="18"/>
      <c r="E1" s="18"/>
      <c r="F1" s="18"/>
      <c r="G1" s="18"/>
      <c r="H1" s="18"/>
      <c r="I1" s="18"/>
      <c r="J1" s="18"/>
      <c r="K1" s="18"/>
      <c r="L1" s="18"/>
      <c r="M1" s="18"/>
      <c r="N1" s="18"/>
      <c r="O1" s="18"/>
      <c r="P1" s="18"/>
      <c r="Q1" s="18"/>
      <c r="R1" s="18"/>
    </row>
    <row r="2" spans="1:22" s="8" customFormat="1" ht="47.45" customHeight="1">
      <c r="A2" s="7" t="s">
        <v>1</v>
      </c>
      <c r="B2" s="7" t="s">
        <v>2</v>
      </c>
      <c r="C2" s="7" t="s">
        <v>3</v>
      </c>
      <c r="D2" s="7" t="s">
        <v>4</v>
      </c>
      <c r="E2" s="7" t="s">
        <v>5</v>
      </c>
      <c r="F2" s="7" t="s">
        <v>6</v>
      </c>
      <c r="G2" s="7" t="s">
        <v>7</v>
      </c>
      <c r="H2" s="7" t="s">
        <v>8</v>
      </c>
      <c r="I2" s="7" t="s">
        <v>9</v>
      </c>
      <c r="J2" s="7" t="s">
        <v>10</v>
      </c>
      <c r="K2" s="7" t="s">
        <v>11</v>
      </c>
      <c r="L2" s="7" t="s">
        <v>12</v>
      </c>
      <c r="M2" s="7" t="s">
        <v>13</v>
      </c>
      <c r="N2" s="7" t="s">
        <v>14</v>
      </c>
      <c r="O2" s="7" t="s">
        <v>15</v>
      </c>
      <c r="P2" s="7" t="s">
        <v>16</v>
      </c>
      <c r="Q2" s="7" t="s">
        <v>17</v>
      </c>
      <c r="R2" s="7" t="s">
        <v>18</v>
      </c>
      <c r="S2" s="7" t="s">
        <v>19</v>
      </c>
      <c r="T2" s="7" t="s">
        <v>20</v>
      </c>
      <c r="U2" s="7" t="s">
        <v>21</v>
      </c>
      <c r="V2" s="7" t="s">
        <v>22</v>
      </c>
    </row>
    <row r="3" spans="1:22" ht="135">
      <c r="A3" s="1" t="s">
        <v>23</v>
      </c>
      <c r="B3" s="1" t="s">
        <v>24</v>
      </c>
      <c r="C3" s="1" t="s">
        <v>25</v>
      </c>
      <c r="D3" s="1" t="s">
        <v>26</v>
      </c>
      <c r="E3" s="2" t="s">
        <v>27</v>
      </c>
      <c r="F3" s="2" t="s">
        <v>28</v>
      </c>
      <c r="G3" s="2" t="s">
        <v>29</v>
      </c>
      <c r="H3" s="9"/>
      <c r="I3" s="10"/>
      <c r="J3" s="9"/>
      <c r="K3" s="9"/>
      <c r="L3" s="11"/>
      <c r="M3" s="11"/>
      <c r="N3" s="11"/>
      <c r="O3" s="11"/>
      <c r="P3" s="11"/>
      <c r="Q3" s="11"/>
      <c r="R3" s="11"/>
      <c r="S3" s="11"/>
      <c r="T3" s="11"/>
      <c r="U3" s="11"/>
      <c r="V3" s="11"/>
    </row>
    <row r="4" spans="1:22" ht="45">
      <c r="A4" s="1" t="s">
        <v>23</v>
      </c>
      <c r="B4" s="1" t="s">
        <v>30</v>
      </c>
      <c r="C4" s="1" t="s">
        <v>31</v>
      </c>
      <c r="D4" s="1" t="s">
        <v>32</v>
      </c>
      <c r="E4" s="2" t="s">
        <v>27</v>
      </c>
      <c r="F4" s="2" t="s">
        <v>28</v>
      </c>
      <c r="G4" s="2" t="s">
        <v>29</v>
      </c>
      <c r="H4" s="9"/>
      <c r="I4" s="10"/>
      <c r="J4" s="9"/>
      <c r="K4" s="9"/>
      <c r="L4" s="11"/>
      <c r="M4" s="11"/>
      <c r="N4" s="11"/>
      <c r="O4" s="11"/>
      <c r="P4" s="11"/>
      <c r="Q4" s="11"/>
      <c r="R4" s="11"/>
      <c r="S4" s="11"/>
      <c r="T4" s="11"/>
      <c r="U4" s="11"/>
      <c r="V4" s="11"/>
    </row>
    <row r="5" spans="1:22" ht="180" customHeight="1">
      <c r="A5" s="1" t="s">
        <v>23</v>
      </c>
      <c r="B5" s="1" t="s">
        <v>33</v>
      </c>
      <c r="C5" s="1" t="s">
        <v>34</v>
      </c>
      <c r="D5" s="1" t="s">
        <v>35</v>
      </c>
      <c r="E5" s="2" t="s">
        <v>36</v>
      </c>
      <c r="F5" s="2" t="s">
        <v>28</v>
      </c>
      <c r="G5" s="2" t="s">
        <v>37</v>
      </c>
      <c r="H5" s="13">
        <f>+I5/J5</f>
        <v>1.03</v>
      </c>
      <c r="I5" s="12">
        <v>2204200000</v>
      </c>
      <c r="J5" s="12">
        <v>2140000000</v>
      </c>
      <c r="K5" s="14">
        <f>+L5/M5</f>
        <v>1</v>
      </c>
      <c r="L5" s="12">
        <v>1800000000</v>
      </c>
      <c r="M5" s="12">
        <v>1800000000</v>
      </c>
      <c r="N5" s="1">
        <f>+O5/P5</f>
        <v>0.98297507591922761</v>
      </c>
      <c r="O5" s="12">
        <v>1710977973</v>
      </c>
      <c r="P5" s="12">
        <v>1740611756</v>
      </c>
      <c r="Q5" s="15">
        <f>+(N5/H5)*100</f>
        <v>95.434473390216269</v>
      </c>
      <c r="R5" s="15">
        <f>+(N5/K5)*100</f>
        <v>98.297507591922766</v>
      </c>
      <c r="S5" s="16" t="s">
        <v>38</v>
      </c>
      <c r="T5" s="16" t="s">
        <v>38</v>
      </c>
      <c r="U5" s="16" t="s">
        <v>39</v>
      </c>
      <c r="V5" s="1"/>
    </row>
    <row r="6" spans="1:22" ht="189">
      <c r="A6" s="1" t="s">
        <v>23</v>
      </c>
      <c r="B6" s="1" t="s">
        <v>40</v>
      </c>
      <c r="C6" s="1" t="s">
        <v>41</v>
      </c>
      <c r="D6" s="1" t="s">
        <v>42</v>
      </c>
      <c r="E6" s="2" t="s">
        <v>36</v>
      </c>
      <c r="F6" s="2" t="s">
        <v>28</v>
      </c>
      <c r="G6" s="2" t="s">
        <v>29</v>
      </c>
      <c r="H6" s="14">
        <f>+I6/J6*100</f>
        <v>82.043010752688176</v>
      </c>
      <c r="I6" s="17">
        <v>763</v>
      </c>
      <c r="J6" s="2">
        <v>930</v>
      </c>
      <c r="K6" s="14">
        <f>+L6/M6*100</f>
        <v>81.51709401709401</v>
      </c>
      <c r="L6" s="17">
        <v>763</v>
      </c>
      <c r="M6" s="2">
        <v>936</v>
      </c>
      <c r="N6" s="14">
        <f>+(O6/P6)*100</f>
        <v>86.111111111111114</v>
      </c>
      <c r="O6" s="17">
        <v>806</v>
      </c>
      <c r="P6" s="2">
        <v>936</v>
      </c>
      <c r="Q6" s="15">
        <f>+(N6/H6)*100</f>
        <v>104.95849716033203</v>
      </c>
      <c r="R6" s="15">
        <f>+(N6/K6)*100</f>
        <v>105.63564875491483</v>
      </c>
      <c r="S6" s="16" t="s">
        <v>43</v>
      </c>
      <c r="T6" s="16" t="s">
        <v>43</v>
      </c>
      <c r="U6" s="16" t="s">
        <v>44</v>
      </c>
      <c r="V6" s="1"/>
    </row>
    <row r="7" spans="1:22" ht="108">
      <c r="A7" s="1" t="s">
        <v>23</v>
      </c>
      <c r="B7" s="1" t="s">
        <v>45</v>
      </c>
      <c r="C7" s="1" t="s">
        <v>46</v>
      </c>
      <c r="D7" s="1" t="s">
        <v>47</v>
      </c>
      <c r="E7" s="2" t="s">
        <v>36</v>
      </c>
      <c r="F7" s="2" t="s">
        <v>28</v>
      </c>
      <c r="G7" s="2" t="s">
        <v>29</v>
      </c>
      <c r="H7" s="14">
        <f>+I7/J7*100</f>
        <v>96.236559139784944</v>
      </c>
      <c r="I7" s="17">
        <v>895</v>
      </c>
      <c r="J7" s="2">
        <v>930</v>
      </c>
      <c r="K7" s="14">
        <f>+L7/M7*100</f>
        <v>95.619658119658126</v>
      </c>
      <c r="L7" s="17">
        <v>895</v>
      </c>
      <c r="M7" s="2">
        <v>936</v>
      </c>
      <c r="N7" s="14">
        <f>+(O7/P7)*100</f>
        <v>89.743589743589752</v>
      </c>
      <c r="O7" s="17">
        <v>840</v>
      </c>
      <c r="P7" s="2">
        <v>936</v>
      </c>
      <c r="Q7" s="15">
        <f>+(N7/H7)*100</f>
        <v>93.253115599484332</v>
      </c>
      <c r="R7" s="15">
        <f>+(N7/K7)*100</f>
        <v>93.85474860335195</v>
      </c>
      <c r="S7" s="16" t="s">
        <v>48</v>
      </c>
      <c r="T7" s="16" t="s">
        <v>48</v>
      </c>
      <c r="U7" s="16" t="s">
        <v>49</v>
      </c>
      <c r="V7" s="1"/>
    </row>
    <row r="8" spans="1:22" ht="72">
      <c r="A8" s="1" t="s">
        <v>23</v>
      </c>
      <c r="B8" s="1" t="s">
        <v>50</v>
      </c>
      <c r="C8" s="1" t="s">
        <v>51</v>
      </c>
      <c r="D8" s="1" t="s">
        <v>52</v>
      </c>
      <c r="E8" s="2" t="s">
        <v>53</v>
      </c>
      <c r="F8" s="2" t="s">
        <v>28</v>
      </c>
      <c r="G8" s="2" t="s">
        <v>29</v>
      </c>
      <c r="H8" s="14">
        <f t="shared" ref="H8:H10" si="0">+I8/J8*100</f>
        <v>29.85543683218102</v>
      </c>
      <c r="I8" s="17">
        <v>475</v>
      </c>
      <c r="J8" s="2">
        <v>1591</v>
      </c>
      <c r="K8" s="14">
        <f t="shared" ref="K8:K10" si="1">+L8/M8*100</f>
        <v>40.703052728954667</v>
      </c>
      <c r="L8" s="17">
        <v>440</v>
      </c>
      <c r="M8" s="2">
        <v>1081</v>
      </c>
      <c r="N8" s="14">
        <f>(+O8/P8)*100</f>
        <v>38.945420906567989</v>
      </c>
      <c r="O8" s="17">
        <v>421</v>
      </c>
      <c r="P8" s="2">
        <v>1081</v>
      </c>
      <c r="Q8" s="15">
        <f>+(N8/H8)*100</f>
        <v>130.44666244705192</v>
      </c>
      <c r="R8" s="15">
        <f>+(N8/K8)*100</f>
        <v>95.681818181818173</v>
      </c>
      <c r="S8" s="16" t="s">
        <v>54</v>
      </c>
      <c r="T8" s="16" t="s">
        <v>54</v>
      </c>
      <c r="U8" s="16" t="s">
        <v>55</v>
      </c>
      <c r="V8" s="1"/>
    </row>
    <row r="9" spans="1:22" ht="45">
      <c r="A9" s="1" t="s">
        <v>23</v>
      </c>
      <c r="B9" s="1" t="s">
        <v>56</v>
      </c>
      <c r="C9" s="1" t="s">
        <v>57</v>
      </c>
      <c r="D9" s="1" t="s">
        <v>58</v>
      </c>
      <c r="E9" s="2" t="s">
        <v>59</v>
      </c>
      <c r="F9" s="2" t="s">
        <v>28</v>
      </c>
      <c r="G9" s="2" t="s">
        <v>29</v>
      </c>
      <c r="H9" s="14">
        <f t="shared" si="0"/>
        <v>100</v>
      </c>
      <c r="I9" s="17">
        <v>3000</v>
      </c>
      <c r="J9" s="2">
        <v>3000</v>
      </c>
      <c r="K9" s="14">
        <f t="shared" si="1"/>
        <v>100</v>
      </c>
      <c r="L9" s="17">
        <v>3365</v>
      </c>
      <c r="M9" s="2">
        <v>3365</v>
      </c>
      <c r="N9" s="14">
        <f t="shared" ref="N9" si="2">+O9/P9*100</f>
        <v>100</v>
      </c>
      <c r="O9" s="17">
        <v>3365</v>
      </c>
      <c r="P9" s="2">
        <v>3365</v>
      </c>
      <c r="Q9" s="15">
        <f>+(N9/H9)*100</f>
        <v>100</v>
      </c>
      <c r="R9" s="15">
        <f>+(N9/K9)*100</f>
        <v>100</v>
      </c>
      <c r="S9" s="16" t="s">
        <v>60</v>
      </c>
      <c r="T9" s="16" t="s">
        <v>60</v>
      </c>
      <c r="U9" s="16" t="s">
        <v>60</v>
      </c>
      <c r="V9" s="1"/>
    </row>
    <row r="10" spans="1:22" ht="126">
      <c r="A10" s="1" t="s">
        <v>23</v>
      </c>
      <c r="B10" s="1" t="s">
        <v>61</v>
      </c>
      <c r="C10" s="1" t="s">
        <v>62</v>
      </c>
      <c r="D10" s="1" t="s">
        <v>63</v>
      </c>
      <c r="E10" s="2" t="s">
        <v>59</v>
      </c>
      <c r="F10" s="2" t="s">
        <v>28</v>
      </c>
      <c r="G10" s="2" t="s">
        <v>29</v>
      </c>
      <c r="H10" s="14">
        <f t="shared" si="0"/>
        <v>94.73684210526315</v>
      </c>
      <c r="I10" s="17">
        <v>450</v>
      </c>
      <c r="J10" s="2">
        <v>475</v>
      </c>
      <c r="K10" s="14">
        <f t="shared" si="1"/>
        <v>100</v>
      </c>
      <c r="L10" s="17">
        <v>440</v>
      </c>
      <c r="M10" s="2">
        <v>440</v>
      </c>
      <c r="N10" s="14">
        <f>+(O10/P10)*100</f>
        <v>100</v>
      </c>
      <c r="O10" s="17">
        <v>421</v>
      </c>
      <c r="P10" s="2">
        <v>421</v>
      </c>
      <c r="Q10" s="15">
        <f>+(N10/H10)*100</f>
        <v>105.55555555555556</v>
      </c>
      <c r="R10" s="15">
        <f>+(N10/K10)*100</f>
        <v>100</v>
      </c>
      <c r="S10" s="16" t="s">
        <v>64</v>
      </c>
      <c r="T10" s="16" t="s">
        <v>64</v>
      </c>
      <c r="U10" s="16" t="s">
        <v>60</v>
      </c>
      <c r="V10" s="1"/>
    </row>
    <row r="11" spans="1:22" ht="84">
      <c r="A11" s="3" t="s">
        <v>23</v>
      </c>
      <c r="B11" s="3" t="s">
        <v>65</v>
      </c>
      <c r="C11" s="3" t="s">
        <v>66</v>
      </c>
      <c r="D11" s="3" t="s">
        <v>67</v>
      </c>
      <c r="E11" s="4" t="s">
        <v>59</v>
      </c>
      <c r="F11" s="4" t="s">
        <v>68</v>
      </c>
      <c r="G11" s="4" t="s">
        <v>29</v>
      </c>
      <c r="H11" s="14">
        <f>+I11/J11*100</f>
        <v>100</v>
      </c>
      <c r="I11" s="5">
        <v>2140000000</v>
      </c>
      <c r="J11" s="5">
        <v>2140000000</v>
      </c>
      <c r="K11" s="14">
        <f>+L11/M11*100</f>
        <v>100</v>
      </c>
      <c r="L11" s="5">
        <v>1800000000</v>
      </c>
      <c r="M11" s="5">
        <v>1800000000</v>
      </c>
      <c r="N11" s="14">
        <f>+(O11/P11)*100</f>
        <v>96.700653111111109</v>
      </c>
      <c r="O11" s="5">
        <v>1740611756</v>
      </c>
      <c r="P11" s="5">
        <v>1800000000</v>
      </c>
      <c r="Q11" s="15">
        <f>+(N11/H11)*100</f>
        <v>96.700653111111109</v>
      </c>
      <c r="R11" s="15">
        <f>+(N11/K11)*100</f>
        <v>96.700653111111109</v>
      </c>
      <c r="S11" s="16" t="s">
        <v>69</v>
      </c>
      <c r="T11" s="16" t="s">
        <v>69</v>
      </c>
      <c r="U11" s="16" t="s">
        <v>49</v>
      </c>
      <c r="V11" s="1"/>
    </row>
    <row r="12" spans="1:22" ht="99">
      <c r="A12" s="1" t="s">
        <v>23</v>
      </c>
      <c r="B12" s="1" t="s">
        <v>70</v>
      </c>
      <c r="C12" s="1" t="s">
        <v>71</v>
      </c>
      <c r="D12" s="1" t="s">
        <v>72</v>
      </c>
      <c r="E12" s="2" t="s">
        <v>59</v>
      </c>
      <c r="F12" s="2" t="s">
        <v>28</v>
      </c>
      <c r="G12" s="2" t="s">
        <v>29</v>
      </c>
      <c r="H12" s="14">
        <f t="shared" ref="H12" si="3">+I12/J12*100</f>
        <v>95.78947368421052</v>
      </c>
      <c r="I12" s="5">
        <v>455</v>
      </c>
      <c r="J12" s="5">
        <v>475</v>
      </c>
      <c r="K12" s="14">
        <f t="shared" ref="K12" si="4">+L12/M12*100</f>
        <v>95.227272727272734</v>
      </c>
      <c r="L12" s="5">
        <v>419</v>
      </c>
      <c r="M12" s="5">
        <v>440</v>
      </c>
      <c r="N12" s="15">
        <f>+(O12/P12)*100</f>
        <v>99.049881235154388</v>
      </c>
      <c r="O12" s="1">
        <v>417</v>
      </c>
      <c r="P12" s="1">
        <v>421</v>
      </c>
      <c r="Q12" s="15">
        <f>+(N12/H12)*100</f>
        <v>103.40372216856777</v>
      </c>
      <c r="R12" s="15">
        <f>+(N12/K12)*100</f>
        <v>104.01419509180889</v>
      </c>
      <c r="S12" s="16" t="s">
        <v>73</v>
      </c>
      <c r="T12" s="16" t="s">
        <v>73</v>
      </c>
      <c r="U12" s="16" t="s">
        <v>44</v>
      </c>
      <c r="V12" s="1"/>
    </row>
    <row r="13" spans="1:22">
      <c r="A13" s="6"/>
      <c r="B13" s="6"/>
      <c r="C13" s="6"/>
      <c r="D13" s="6"/>
      <c r="E13" s="6"/>
      <c r="F13" s="6"/>
      <c r="G13" s="6"/>
      <c r="H13" s="6"/>
      <c r="I13" s="6"/>
      <c r="J13" s="6"/>
      <c r="K13" s="6"/>
    </row>
  </sheetData>
  <mergeCells count="1">
    <mergeCell ref="A1:R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HAZTHMS366H4-260687506-1871</_dlc_DocId>
    <_dlc_DocIdUrl xmlns="7bca82a3-7548-4c8d-b007-daa3f89b3500">
      <Url>https://conacytmx.sharepoint.com/sites/Evaluacion%20SIICYT/_layouts/15/DocIdRedir.aspx?ID=HAZTHMS366H4-260687506-1871</Url>
      <Description>HAZTHMS366H4-260687506-1871</Description>
    </_dlc_DocIdUrl>
  </documentManagement>
</p:properties>
</file>

<file path=customXml/item4.xml><?xml version="1.0" encoding="utf-8"?>
<?mso-contentType ?>
<FormTemplates xmlns="http://schemas.microsoft.com/sharepoint/v3/contenttype/forms"/>
</file>

<file path=customXml/itemProps1.xml><?xml version="1.0" encoding="utf-8"?>
<ds:datastoreItem xmlns:ds="http://schemas.openxmlformats.org/officeDocument/2006/customXml" ds:itemID="{DE0423C7-4E5B-4B17-94E0-8DA4277CA833}"/>
</file>

<file path=customXml/itemProps2.xml><?xml version="1.0" encoding="utf-8"?>
<ds:datastoreItem xmlns:ds="http://schemas.openxmlformats.org/officeDocument/2006/customXml" ds:itemID="{CF7E05AA-EB0C-401D-A102-6CDDEA0FF1DA}"/>
</file>

<file path=customXml/itemProps3.xml><?xml version="1.0" encoding="utf-8"?>
<ds:datastoreItem xmlns:ds="http://schemas.openxmlformats.org/officeDocument/2006/customXml" ds:itemID="{E69A4576-7C51-4482-9D27-E26A833286FF}"/>
</file>

<file path=customXml/itemProps4.xml><?xml version="1.0" encoding="utf-8"?>
<ds:datastoreItem xmlns:ds="http://schemas.openxmlformats.org/officeDocument/2006/customXml" ds:itemID="{33C53495-F1A0-4E3B-BE55-F47FA00F3ADB}"/>
</file>

<file path=docProps/app.xml><?xml version="1.0" encoding="utf-8"?>
<Properties xmlns="http://schemas.openxmlformats.org/officeDocument/2006/extended-properties" xmlns:vt="http://schemas.openxmlformats.org/officeDocument/2006/docPropsVTypes">
  <Application>Microsoft Excel Online</Application>
  <Manager/>
  <Company>Hewlett-Packard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LAP5ATA</dc:creator>
  <cp:keywords/>
  <dc:description/>
  <cp:lastModifiedBy>Gabriela Pérez  Álvarez</cp:lastModifiedBy>
  <cp:revision/>
  <dcterms:created xsi:type="dcterms:W3CDTF">2017-04-03T19:48:35Z</dcterms:created>
  <dcterms:modified xsi:type="dcterms:W3CDTF">2018-06-12T00:26:38Z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Order">
    <vt:r8>187100</vt:r8>
  </property>
  <property fmtid="{D5CDD505-2E9C-101B-9397-08002B2CF9AE}" pid="4" name="URL">
    <vt:lpwstr>https://conacytmx.sharepoint.com/sites/Evaluacion%20SIICYT/Documentos/2017/U003/MIR/CUENTA%20PÚBLICA%202017/U003%20CP-2017_formato%20carpetas.xlsx, /sites/Evaluacion SIICYT/Documentos/2017/U003/MIR/CUENTA PÚBLICA 2017/U003 CP-2017_formato carpetas.xlsx</vt:lpwstr>
  </property>
  <property fmtid="{D5CDD505-2E9C-101B-9397-08002B2CF9AE}" pid="5" name="_dlc_DocIdItemGuid">
    <vt:lpwstr>9e961e8f-bc89-481b-853e-eaeedbc142f4</vt:lpwstr>
  </property>
</Properties>
</file>